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Фриланс\friz\9_кл\2024\"/>
    </mc:Choice>
  </mc:AlternateContent>
  <xr:revisionPtr revIDLastSave="0" documentId="13_ncr:1_{C8527AA1-AED2-4402-8E4E-78CBB4004F70}" xr6:coauthVersionLast="45" xr6:coauthVersionMax="45" xr10:uidLastSave="{00000000-0000-0000-0000-000000000000}"/>
  <bookViews>
    <workbookView xWindow="-108" yWindow="-108" windowWidth="23256" windowHeight="12576" activeTab="13" xr2:uid="{23B1C15B-0F51-4C06-8064-EE2B4D0EDE86}"/>
  </bookViews>
  <sheets>
    <sheet name="З_1" sheetId="1" r:id="rId1"/>
    <sheet name="3_2" sheetId="2" r:id="rId2"/>
    <sheet name="3_3" sheetId="3" r:id="rId3"/>
    <sheet name="3_4" sheetId="4" r:id="rId4"/>
    <sheet name="3_5" sheetId="5" r:id="rId5"/>
    <sheet name="3_6" sheetId="6" r:id="rId6"/>
    <sheet name="3_7" sheetId="7" r:id="rId7"/>
    <sheet name="3_8" sheetId="8" r:id="rId8"/>
    <sheet name="3_9" sheetId="9" r:id="rId9"/>
    <sheet name="3_10" sheetId="10" r:id="rId10"/>
    <sheet name="3_11" sheetId="11" r:id="rId11"/>
    <sheet name="3_12" sheetId="12" r:id="rId12"/>
    <sheet name="3_13" sheetId="13" r:id="rId13"/>
    <sheet name="3_14" sheetId="14" r:id="rId14"/>
  </sheets>
  <externalReferences>
    <externalReference r:id="rId1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4" i="14" l="1"/>
  <c r="B23" i="14"/>
  <c r="B22" i="14"/>
  <c r="B21" i="14"/>
  <c r="B20" i="14"/>
  <c r="E19" i="14"/>
  <c r="B19" i="14"/>
  <c r="H18" i="14"/>
  <c r="E18" i="14"/>
  <c r="B18" i="14"/>
  <c r="H17" i="14"/>
  <c r="E17" i="14"/>
  <c r="B17" i="14"/>
  <c r="H16" i="14"/>
  <c r="E16" i="14"/>
  <c r="B16" i="14"/>
  <c r="H15" i="14"/>
  <c r="E15" i="14"/>
  <c r="B15" i="14"/>
  <c r="H14" i="14"/>
  <c r="E14" i="14"/>
  <c r="B14" i="14"/>
  <c r="H13" i="14"/>
  <c r="E13" i="14"/>
  <c r="B13" i="14"/>
  <c r="H12" i="14"/>
  <c r="E12" i="14"/>
  <c r="B12" i="14"/>
  <c r="H11" i="14"/>
  <c r="E11" i="14"/>
  <c r="B11" i="14"/>
  <c r="H10" i="14"/>
  <c r="E10" i="14"/>
  <c r="B10" i="14"/>
  <c r="H9" i="14"/>
  <c r="E9" i="14"/>
  <c r="B9" i="14"/>
  <c r="H8" i="14"/>
  <c r="E8" i="14"/>
  <c r="B8" i="14"/>
  <c r="H7" i="14"/>
  <c r="E7" i="14"/>
  <c r="B7" i="14"/>
  <c r="H6" i="14"/>
  <c r="E6" i="14"/>
  <c r="B6" i="14"/>
  <c r="H5" i="14"/>
  <c r="E5" i="14"/>
  <c r="B5" i="14"/>
  <c r="H4" i="14"/>
  <c r="E4" i="14"/>
  <c r="B4" i="14"/>
  <c r="J2" i="13"/>
  <c r="I2" i="13"/>
  <c r="H2" i="13"/>
  <c r="G2" i="13"/>
  <c r="F2" i="13"/>
  <c r="H7" i="12"/>
  <c r="G7" i="12"/>
  <c r="F7" i="12"/>
  <c r="E7" i="12"/>
  <c r="D7" i="12"/>
  <c r="C7" i="12"/>
  <c r="B7" i="12"/>
  <c r="I6" i="12"/>
  <c r="I5" i="12"/>
  <c r="I4" i="12"/>
  <c r="I3" i="12"/>
  <c r="H7" i="11"/>
  <c r="H6" i="11"/>
  <c r="H5" i="11"/>
  <c r="F3" i="1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2" i="11"/>
  <c r="H4" i="11"/>
  <c r="H3" i="11"/>
  <c r="H2" i="11"/>
  <c r="C14" i="10"/>
  <c r="C13" i="10"/>
  <c r="C12" i="10"/>
  <c r="C11" i="10"/>
  <c r="C10" i="10"/>
  <c r="C9" i="10"/>
  <c r="C8" i="10"/>
  <c r="C7" i="10"/>
  <c r="C6" i="10"/>
  <c r="C5" i="10"/>
  <c r="C4" i="10"/>
  <c r="C3" i="10"/>
  <c r="C11" i="9"/>
  <c r="D11" i="9" s="1"/>
  <c r="C10" i="9"/>
  <c r="D10" i="9" s="1"/>
  <c r="C9" i="9"/>
  <c r="D9" i="9" s="1"/>
  <c r="C8" i="9"/>
  <c r="D8" i="9" s="1"/>
  <c r="C5" i="9"/>
  <c r="D5" i="9" s="1"/>
  <c r="C4" i="9"/>
  <c r="D4" i="9" s="1"/>
  <c r="C3" i="9"/>
  <c r="D3" i="9" s="1"/>
  <c r="C2" i="9"/>
  <c r="D2" i="9" s="1"/>
  <c r="F3" i="8"/>
  <c r="F2" i="8"/>
  <c r="B4" i="7"/>
  <c r="B5" i="7" s="1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3" i="7"/>
  <c r="B66" i="7" s="1"/>
  <c r="C66" i="7" s="1"/>
  <c r="B3" i="6"/>
  <c r="B4" i="6" s="1"/>
  <c r="B5" i="6" s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C65" i="6" s="1"/>
  <c r="C66" i="6" s="1"/>
  <c r="C67" i="6" s="1"/>
  <c r="C68" i="6" s="1"/>
  <c r="D2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1" i="5"/>
  <c r="D21" i="5" s="1"/>
  <c r="B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3" i="5"/>
  <c r="C2" i="5"/>
  <c r="C1" i="5"/>
  <c r="C21" i="5" l="1"/>
  <c r="I7" i="12"/>
  <c r="J10" i="4" l="1"/>
  <c r="I10" i="4"/>
  <c r="H10" i="4"/>
  <c r="G10" i="4"/>
  <c r="F10" i="4"/>
  <c r="E10" i="4"/>
  <c r="D10" i="4"/>
  <c r="C10" i="4"/>
  <c r="B10" i="4"/>
  <c r="J9" i="4"/>
  <c r="I9" i="4"/>
  <c r="H9" i="4"/>
  <c r="G9" i="4"/>
  <c r="F9" i="4"/>
  <c r="E9" i="4"/>
  <c r="D9" i="4"/>
  <c r="C9" i="4"/>
  <c r="B9" i="4"/>
  <c r="J8" i="4"/>
  <c r="I8" i="4"/>
  <c r="H8" i="4"/>
  <c r="G8" i="4"/>
  <c r="F8" i="4"/>
  <c r="E8" i="4"/>
  <c r="D8" i="4"/>
  <c r="C8" i="4"/>
  <c r="B8" i="4"/>
  <c r="J7" i="4"/>
  <c r="I7" i="4"/>
  <c r="H7" i="4"/>
  <c r="G7" i="4"/>
  <c r="F7" i="4"/>
  <c r="E7" i="4"/>
  <c r="D7" i="4"/>
  <c r="C7" i="4"/>
  <c r="B7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J4" i="4"/>
  <c r="I4" i="4"/>
  <c r="H4" i="4"/>
  <c r="G4" i="4"/>
  <c r="F4" i="4"/>
  <c r="E4" i="4"/>
  <c r="D4" i="4"/>
  <c r="C4" i="4"/>
  <c r="B4" i="4"/>
  <c r="J3" i="4"/>
  <c r="I3" i="4"/>
  <c r="H3" i="4"/>
  <c r="G3" i="4"/>
  <c r="F3" i="4"/>
  <c r="E3" i="4"/>
  <c r="D3" i="4"/>
  <c r="C3" i="4"/>
  <c r="B3" i="4"/>
  <c r="J2" i="4"/>
  <c r="I2" i="4"/>
  <c r="H2" i="4"/>
  <c r="G2" i="4"/>
  <c r="F2" i="4"/>
  <c r="E2" i="4"/>
  <c r="D2" i="4"/>
  <c r="C2" i="4"/>
  <c r="B2" i="4"/>
  <c r="B12" i="3" l="1"/>
  <c r="B11" i="3"/>
  <c r="B10" i="3"/>
  <c r="B9" i="3"/>
  <c r="B8" i="3"/>
  <c r="B7" i="3"/>
  <c r="B6" i="3"/>
  <c r="B5" i="3"/>
  <c r="B4" i="3"/>
  <c r="B4" i="2" l="1"/>
  <c r="B3" i="2"/>
  <c r="B2" i="2"/>
  <c r="B1" i="2"/>
  <c r="I4" i="1" l="1"/>
  <c r="I5" i="1"/>
  <c r="I6" i="1"/>
  <c r="I3" i="1"/>
  <c r="C7" i="1"/>
  <c r="D7" i="1"/>
  <c r="E7" i="1"/>
  <c r="F7" i="1"/>
  <c r="G7" i="1"/>
  <c r="H7" i="1"/>
  <c r="B7" i="1"/>
  <c r="I7" i="1" l="1"/>
</calcChain>
</file>

<file path=xl/sharedStrings.xml><?xml version="1.0" encoding="utf-8"?>
<sst xmlns="http://schemas.openxmlformats.org/spreadsheetml/2006/main" count="413" uniqueCount="185">
  <si>
    <t>Расходы за неделю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</si>
  <si>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</si>
  <si>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</si>
  <si>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</si>
  <si>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</si>
  <si>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</si>
  <si>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</si>
  <si>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</si>
  <si>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Всего:</t>
  </si>
  <si>
    <t>Канцтовары</t>
  </si>
  <si>
    <t>Развлечения</t>
  </si>
  <si>
    <t>Итого:</t>
  </si>
  <si>
    <t>Проезд</t>
  </si>
  <si>
    <t>Буфет</t>
  </si>
  <si>
    <t xml:space="preserve"> </t>
  </si>
  <si>
    <t>Емкость диска в битах</t>
  </si>
  <si>
    <t>Емкость диска в байтах</t>
  </si>
  <si>
    <t>Емкость диска в килобайтах</t>
  </si>
  <si>
    <t>Емкость диска в мегабайтах</t>
  </si>
  <si>
    <t>Емкость диска в гигабайтах</t>
  </si>
  <si>
    <t>Таблица умножения</t>
  </si>
  <si>
    <t>на число</t>
  </si>
  <si>
    <t>Множитель</t>
  </si>
  <si>
    <t>Произведение</t>
  </si>
  <si>
    <t>Сумма:</t>
  </si>
  <si>
    <t>Количество колец</t>
  </si>
  <si>
    <t>Количество ходов = Количеству секунд.</t>
  </si>
  <si>
    <t>час</t>
  </si>
  <si>
    <t>дней</t>
  </si>
  <si>
    <t>год</t>
  </si>
  <si>
    <t>век</t>
  </si>
  <si>
    <t>Размер амбара в метрах кубических</t>
  </si>
  <si>
    <t>Классы</t>
  </si>
  <si>
    <t>Паралель</t>
  </si>
  <si>
    <t>А</t>
  </si>
  <si>
    <t>Б</t>
  </si>
  <si>
    <t xml:space="preserve">В </t>
  </si>
  <si>
    <t>Разница между числом учеников</t>
  </si>
  <si>
    <t>Средняя наполняемость классов</t>
  </si>
  <si>
    <t>В</t>
  </si>
  <si>
    <t>А ИЛИ В</t>
  </si>
  <si>
    <t>НЕ(А ИЛИ В)</t>
  </si>
  <si>
    <t>Начальная школа</t>
  </si>
  <si>
    <t>Класс</t>
  </si>
  <si>
    <t>Число учеников</t>
  </si>
  <si>
    <t>Комментарий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</si>
  <si>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</si>
  <si>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</si>
  <si>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</si>
  <si>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</si>
  <si>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</si>
  <si>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</si>
  <si>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</si>
  <si>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</si>
  <si>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</si>
  <si>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</si>
  <si>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</si>
  <si>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</si>
  <si>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Ученик</t>
  </si>
  <si>
    <t>Район</t>
  </si>
  <si>
    <t>Математика</t>
  </si>
  <si>
    <t>Информатика</t>
  </si>
  <si>
    <t>Физика</t>
  </si>
  <si>
    <t>Петренко Валентина</t>
  </si>
  <si>
    <t>Майский</t>
  </si>
  <si>
    <t>Моор Пётр</t>
  </si>
  <si>
    <t>Раков Пётр</t>
  </si>
  <si>
    <t>Богданов Виктор</t>
  </si>
  <si>
    <t>Центральный</t>
  </si>
  <si>
    <t>Пахтанов Борис</t>
  </si>
  <si>
    <t>Подгорный</t>
  </si>
  <si>
    <t>Калистратов Геннадий</t>
  </si>
  <si>
    <t>Заречный</t>
  </si>
  <si>
    <t>Збронжко Игорь</t>
  </si>
  <si>
    <t>Прохоров Виктор</t>
  </si>
  <si>
    <t>Дерендяев Сергей</t>
  </si>
  <si>
    <t>Тлехас Мугдин</t>
  </si>
  <si>
    <t>Белов Виктор</t>
  </si>
  <si>
    <t>Поленов Фёдор</t>
  </si>
  <si>
    <t>Якубович Николай</t>
  </si>
  <si>
    <t>Есков Юрий</t>
  </si>
  <si>
    <t>Малинкин Юрий</t>
  </si>
  <si>
    <t>Идельбаева Гульфия</t>
  </si>
  <si>
    <t>Исправников Владимир</t>
  </si>
  <si>
    <t>Кировский</t>
  </si>
  <si>
    <t>Курцевич Сергей</t>
  </si>
  <si>
    <t>Кобзев Анатолий</t>
  </si>
  <si>
    <t>Румянцев Олег</t>
  </si>
  <si>
    <t>Байкалов Виктор</t>
  </si>
  <si>
    <t>Горячев Юрий</t>
  </si>
  <si>
    <t>Скоморохов Николай</t>
  </si>
  <si>
    <t>Ковалёв Александр</t>
  </si>
  <si>
    <t>Увачан Владимир</t>
  </si>
  <si>
    <t>Зарубин Вячеслав</t>
  </si>
  <si>
    <t>Долгов Владимир</t>
  </si>
  <si>
    <t>Бодякшин Владимир</t>
  </si>
  <si>
    <t>Лунев Алексей</t>
  </si>
  <si>
    <t>Безродный Николай</t>
  </si>
  <si>
    <t>Мишустина Лариса</t>
  </si>
  <si>
    <t>Чудецкий Борис</t>
  </si>
  <si>
    <t>Абайдулин Зиннур</t>
  </si>
  <si>
    <t>Куркова Бэлла</t>
  </si>
  <si>
    <t>Манаров Муса</t>
  </si>
  <si>
    <t>Ермолаев Александр</t>
  </si>
  <si>
    <t>Валеев Ринат</t>
  </si>
  <si>
    <t>Губерман Михаил</t>
  </si>
  <si>
    <t>Зиновьев Владимир</t>
  </si>
  <si>
    <t>Шамшин Владислав</t>
  </si>
  <si>
    <t>Розбитова Любовь</t>
  </si>
  <si>
    <t>Руднева Татьяна</t>
  </si>
  <si>
    <t>Аюшиев Болот</t>
  </si>
  <si>
    <t>Басилашвили Олег</t>
  </si>
  <si>
    <t>Голишников Александр</t>
  </si>
  <si>
    <t>Волкова Надежда</t>
  </si>
  <si>
    <t>Огородников Николай</t>
  </si>
  <si>
    <t>Корепанов Юрий</t>
  </si>
  <si>
    <t>Абабко Анатолий</t>
  </si>
  <si>
    <t>Красов Дмитрий</t>
  </si>
  <si>
    <t>Чернышёв Алексей</t>
  </si>
  <si>
    <t>Москвич Юрий</t>
  </si>
  <si>
    <t>Серяков Владимир</t>
  </si>
  <si>
    <t>Мальцева Татьяна</t>
  </si>
  <si>
    <t>Гришин Борис</t>
  </si>
  <si>
    <t>Бондарев Василий</t>
  </si>
  <si>
    <t>Ойкина Зоя</t>
  </si>
  <si>
    <t>Тихоненко Владимир</t>
  </si>
  <si>
    <t>Силаев Владимир</t>
  </si>
  <si>
    <t>Кашников Николай</t>
  </si>
  <si>
    <t>Габрусь Владимир</t>
  </si>
  <si>
    <t>Сивченко Геннадий</t>
  </si>
  <si>
    <t>Морокин Владимир</t>
  </si>
  <si>
    <t>Шихарев Юрий</t>
  </si>
  <si>
    <t>Рудкин Юрий</t>
  </si>
  <si>
    <t>Жигайло Виктор</t>
  </si>
  <si>
    <t>Кондратенко Николай</t>
  </si>
  <si>
    <t>Ситнов Виктор</t>
  </si>
  <si>
    <t>Толстиков Юрий</t>
  </si>
  <si>
    <t>Кехлеров Сабир</t>
  </si>
  <si>
    <t>Селезнёв Владимир</t>
  </si>
  <si>
    <t>Лепявка Владимир</t>
  </si>
  <si>
    <t>Костин Александр</t>
  </si>
  <si>
    <t>Добжинский Даниил</t>
  </si>
  <si>
    <t>Четин Иван</t>
  </si>
  <si>
    <t>Сараев Борис</t>
  </si>
  <si>
    <t>Брусникин Николай</t>
  </si>
  <si>
    <t>Ооржак Шериг-оол</t>
  </si>
  <si>
    <t>Стеликов Анатолий</t>
  </si>
  <si>
    <t>Фёдорова Мария</t>
  </si>
  <si>
    <t>Гриценко Николай</t>
  </si>
  <si>
    <t>Пащенко Валерий</t>
  </si>
  <si>
    <t>Макаркин Николай</t>
  </si>
  <si>
    <t>Полтавский Анатолий</t>
  </si>
  <si>
    <t>Косопкин Александр</t>
  </si>
  <si>
    <t>Большеглазов Александр</t>
  </si>
  <si>
    <t>Грешневиков Анатолий</t>
  </si>
  <si>
    <t>Соловьёв Виталий</t>
  </si>
  <si>
    <t>Александров Михаил</t>
  </si>
  <si>
    <t>Плотников Олег</t>
  </si>
  <si>
    <t>Горелов Геннадий</t>
  </si>
  <si>
    <t>Богачёв Евгений</t>
  </si>
  <si>
    <t>Богомолов Геннадий</t>
  </si>
  <si>
    <t>Ефремов Сергей</t>
  </si>
  <si>
    <t>Бородина Ольга</t>
  </si>
  <si>
    <t>Германенко Владимир</t>
  </si>
  <si>
    <t>Петрик Александр</t>
  </si>
  <si>
    <t>Устинов Игорь</t>
  </si>
  <si>
    <t>Стуров Владимир</t>
  </si>
  <si>
    <t>Доркин Виктор</t>
  </si>
  <si>
    <t>Количество учеников, набравших более 50 баллов по каждому из трех предметов</t>
  </si>
  <si>
    <t>Количество учеников Центрального района, набравших более 50 баллов по каждому из предметов</t>
  </si>
  <si>
    <t>Количество учеников Центрального района, набравших более 210 баллов по всем предметам</t>
  </si>
  <si>
    <t>Сумма</t>
  </si>
  <si>
    <t>Разница межда максимальным и минимальными баллами по информатике</t>
  </si>
  <si>
    <t>Наименьшая сумма баллов у учеников Подгорного района</t>
  </si>
  <si>
    <t>а)</t>
  </si>
  <si>
    <t>б)</t>
  </si>
  <si>
    <t>в)</t>
  </si>
  <si>
    <t>у=|x|</t>
  </si>
  <si>
    <r>
      <t>y=2x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+5x-10</t>
    </r>
  </si>
  <si>
    <r>
      <t>y=x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-2|x|-3</t>
    </r>
  </si>
  <si>
    <t>х</t>
  </si>
  <si>
    <t>у</t>
  </si>
  <si>
    <t>Номер клетки</t>
  </si>
  <si>
    <t>Количество зерен</t>
  </si>
  <si>
    <t>Количество учеников, набравших по математике более 84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</si>
</sst>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&quot;₽&quot;;[Red]#,##0.0\ &quot;₽&quot;"/>
    <numFmt numFmtId="165" formatCode="0;[Red]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name val="Arial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vertAlign val="superscript"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164" fontId="0" fillId="0" borderId="1" xfId="0" applyNumberFormat="1" applyBorder="1"/>
    <xf numFmtId="0" fontId="2" fillId="0" borderId="2" xfId="0" applyFont="1" applyBorder="1"/>
    <xf numFmtId="164" fontId="0" fillId="0" borderId="3" xfId="0" applyNumberFormat="1" applyBorder="1"/>
    <xf numFmtId="164" fontId="0" fillId="0" borderId="2" xfId="0" applyNumberFormat="1" applyBorder="1"/>
    <xf numFmtId="0" fontId="2" fillId="0" borderId="4" xfId="0" applyFont="1" applyBorder="1" applyAlignment="1">
      <alignment horizontal="right"/>
    </xf>
    <xf numFmtId="164" fontId="0" fillId="0" borderId="5" xfId="0" applyNumberFormat="1" applyBorder="1"/>
    <xf numFmtId="164" fontId="0" fillId="0" borderId="4" xfId="0" applyNumberFormat="1" applyBorder="1"/>
    <xf numFmtId="0" fontId="1" fillId="0" borderId="1" xfId="0" applyFont="1" applyBorder="1" applyAlignment="1">
      <alignment horizontal="center"/>
    </xf>
    <xf numFmtId="165" fontId="0" fillId="0" borderId="1" xfId="0" applyNumberFormat="1" applyBorder="1"/>
    <xf numFmtId="0" fontId="1" fillId="0" borderId="1" xfId="0" applyFont="1" applyBorder="1"/>
    <xf numFmtId="165" fontId="0" fillId="0" borderId="6" xfId="0" applyNumberFormat="1" applyBorder="1"/>
    <xf numFmtId="165" fontId="0" fillId="0" borderId="0" xfId="0" applyNumberFormat="1"/>
    <xf numFmtId="0" fontId="3" fillId="0" borderId="1" xfId="1" applyBorder="1"/>
    <xf numFmtId="0" fontId="0" fillId="0" borderId="0" xfId="0" applyAlignment="1">
      <alignment wrapText="1"/>
    </xf>
    <xf numFmtId="0" fontId="4" fillId="0" borderId="0" xfId="1" applyFont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/>
    <xf numFmtId="0" fontId="0" fillId="0" borderId="7" xfId="0" applyBorder="1" applyAlignment="1">
      <alignment horizontal="right"/>
    </xf>
    <xf numFmtId="0" fontId="0" fillId="0" borderId="0" xfId="0" applyAlignment="1">
      <alignment horizontal="right"/>
    </xf>
    <xf numFmtId="0" fontId="3" fillId="0" borderId="6" xfId="1" applyBorder="1"/>
    <xf numFmtId="0" fontId="4" fillId="0" borderId="1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7092AF6F-0355-4245-AF52-3F571B4C24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Расходы по статьям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0"/>
      <c:rotY val="3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478937007874014"/>
          <c:y val="0.17171296296296296"/>
          <c:w val="0.8346550743657043"/>
          <c:h val="0.7162580198308543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'3_12'!$A$3:$A$6</c:f>
              <c:strCache>
                <c:ptCount val="4"/>
                <c:pt idx="0">
                  <c:v>Проезд</c:v>
                </c:pt>
                <c:pt idx="1">
                  <c:v>Буфет</c:v>
                </c:pt>
                <c:pt idx="2">
                  <c:v>Канцтовары</c:v>
                </c:pt>
                <c:pt idx="3">
                  <c:v>Развлечения</c:v>
                </c:pt>
              </c:strCache>
            </c:strRef>
          </c:cat>
          <c:val>
            <c:numRef>
              <c:f>'3_12'!$I$3:$I$6</c:f>
              <c:numCache>
                <c:formatCode>#\ ##0.0\ "₽";[Red]#\ ##0.0\ "₽"</c:formatCode>
                <c:ptCount val="4"/>
                <c:pt idx="0">
                  <c:v>160</c:v>
                </c:pt>
                <c:pt idx="1">
                  <c:v>285</c:v>
                </c:pt>
                <c:pt idx="2">
                  <c:v>130</c:v>
                </c:pt>
                <c:pt idx="3">
                  <c:v>1900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3F-4171-B500-6E574F236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829359935"/>
        <c:axId val="893163295"/>
        <c:axId val="0"/>
      </c:bar3DChart>
      <c:catAx>
        <c:axId val="829359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3163295"/>
        <c:crosses val="autoZero"/>
        <c:auto val="1"/>
        <c:lblAlgn val="ctr"/>
        <c:lblOffset val="100"/>
        <c:noMultiLvlLbl val="0"/>
      </c:catAx>
      <c:valAx>
        <c:axId val="893163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\ &quot;₽&quot;;[Red]#\ ##0.0\ &quot;₽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93599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Расходы по дням недели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plosion val="17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4F0-4B1A-A724-CF386C28EEED}"/>
              </c:ext>
            </c:extLst>
          </c:dPt>
          <c:dPt>
            <c:idx val="1"/>
            <c:bubble3D val="0"/>
            <c:explosion val="23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4F0-4B1A-A724-CF386C28EEED}"/>
              </c:ext>
            </c:extLst>
          </c:dPt>
          <c:dPt>
            <c:idx val="2"/>
            <c:bubble3D val="0"/>
            <c:explosion val="28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4F0-4B1A-A724-CF386C28EEED}"/>
              </c:ext>
            </c:extLst>
          </c:dPt>
          <c:dPt>
            <c:idx val="3"/>
            <c:bubble3D val="0"/>
            <c:explosion val="27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4F0-4B1A-A724-CF386C28EEED}"/>
              </c:ext>
            </c:extLst>
          </c:dPt>
          <c:dPt>
            <c:idx val="4"/>
            <c:bubble3D val="0"/>
            <c:explosion val="2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4F0-4B1A-A724-CF386C28EEED}"/>
              </c:ext>
            </c:extLst>
          </c:dPt>
          <c:dPt>
            <c:idx val="5"/>
            <c:bubble3D val="0"/>
            <c:explosion val="25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4F0-4B1A-A724-CF386C28EEED}"/>
              </c:ext>
            </c:extLst>
          </c:dPt>
          <c:dPt>
            <c:idx val="6"/>
            <c:bubble3D val="0"/>
            <c:explosion val="18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4F0-4B1A-A724-CF386C28EEED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'3_12'!$B$2:$H$2</c:f>
              <c:strCache>
                <c:ptCount val="7"/>
                <c:pt idx="0">
                  <c:v>Понедельник</c:v>
                </c:pt>
                <c:pt idx="1">
                  <c:v>Вторник</c:v>
                </c:pt>
                <c:pt idx="2">
                  <c:v>Среда</c:v>
                </c:pt>
                <c:pt idx="3">
                  <c:v>Четверг</c:v>
                </c:pt>
                <c:pt idx="4">
                  <c:v>Пятница</c:v>
                </c:pt>
                <c:pt idx="5">
                  <c:v>Суббота</c:v>
                </c:pt>
                <c:pt idx="6">
                  <c:v>Воскресенье</c:v>
                </c:pt>
              </c:strCache>
            </c:strRef>
          </c:cat>
          <c:val>
            <c:numRef>
              <c:f>'3_12'!$B$7:$H$7</c:f>
              <c:numCache>
                <c:formatCode>#\ ##0.0\ "₽";[Red]#\ ##0.0\ "₽"</c:formatCode>
                <c:ptCount val="7"/>
                <c:pt idx="0">
                  <c:v>412</c:v>
                </c:pt>
                <c:pt idx="1">
                  <c:v>77</c:v>
                </c:pt>
                <c:pt idx="2">
                  <c:v>82</c:v>
                </c:pt>
                <c:pt idx="3">
                  <c:v>487</c:v>
                </c:pt>
                <c:pt idx="4">
                  <c:v>67</c:v>
                </c:pt>
                <c:pt idx="5">
                  <c:v>550</c:v>
                </c:pt>
                <c:pt idx="6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F0-4B1A-A724-CF386C28EEE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Соотношение числа учащихся по округам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085-4BD0-A7E6-2B0B807493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85-4BD0-A7E6-2B0B807493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85-4BD0-A7E6-2B0B807493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85-4BD0-A7E6-2B0B807493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85-4BD0-A7E6-2B0B80749370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'3_13'!$F$1:$J$1</c:f>
              <c:strCache>
                <c:ptCount val="5"/>
                <c:pt idx="0">
                  <c:v>Майский</c:v>
                </c:pt>
                <c:pt idx="1">
                  <c:v>Кировский</c:v>
                </c:pt>
                <c:pt idx="2">
                  <c:v>Центральный</c:v>
                </c:pt>
                <c:pt idx="3">
                  <c:v>Подгорный</c:v>
                </c:pt>
                <c:pt idx="4">
                  <c:v>Заречный</c:v>
                </c:pt>
              </c:strCache>
            </c:strRef>
          </c:cat>
          <c:val>
            <c:numRef>
              <c:f>'3_13'!$F$2:$J$2</c:f>
              <c:numCache>
                <c:formatCode>General</c:formatCode>
                <c:ptCount val="5"/>
                <c:pt idx="0">
                  <c:v>48</c:v>
                </c:pt>
                <c:pt idx="1">
                  <c:v>16</c:v>
                </c:pt>
                <c:pt idx="2">
                  <c:v>9</c:v>
                </c:pt>
                <c:pt idx="3">
                  <c:v>16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3-43DD-B90C-EC4B248A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у=</a:t>
            </a:r>
            <a:r>
              <a:rPr lang="en-US"/>
              <a:t>|x|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[1]З_12!$B$5:$B$25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[1]З_12!$C$5:$C$25</c:f>
              <c:numCache>
                <c:formatCode>General</c:formatCode>
                <c:ptCount val="2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801-41A8-BF54-FF37EDA7C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5403680"/>
        <c:axId val="1270225728"/>
      </c:scatterChart>
      <c:valAx>
        <c:axId val="1085403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0225728"/>
        <c:crosses val="autoZero"/>
        <c:crossBetween val="midCat"/>
      </c:valAx>
      <c:valAx>
        <c:axId val="127022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5403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y=2x</a:t>
            </a:r>
            <a:r>
              <a:rPr lang="en-US" baseline="30000"/>
              <a:t>2</a:t>
            </a:r>
            <a:r>
              <a:rPr lang="en-US" baseline="0"/>
              <a:t>+5x-10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[1]З_12!$E$5:$E$20</c:f>
              <c:numCache>
                <c:formatCode>General</c:formatCode>
                <c:ptCount val="16"/>
                <c:pt idx="0">
                  <c:v>-5</c:v>
                </c:pt>
                <c:pt idx="1">
                  <c:v>-4.5</c:v>
                </c:pt>
                <c:pt idx="2">
                  <c:v>-4</c:v>
                </c:pt>
                <c:pt idx="3">
                  <c:v>-3.5</c:v>
                </c:pt>
                <c:pt idx="4">
                  <c:v>-3</c:v>
                </c:pt>
                <c:pt idx="5">
                  <c:v>-2.5</c:v>
                </c:pt>
                <c:pt idx="6">
                  <c:v>-2</c:v>
                </c:pt>
                <c:pt idx="7">
                  <c:v>-1.5</c:v>
                </c:pt>
                <c:pt idx="8">
                  <c:v>-1</c:v>
                </c:pt>
                <c:pt idx="9">
                  <c:v>-0.5</c:v>
                </c:pt>
                <c:pt idx="10">
                  <c:v>0</c:v>
                </c:pt>
                <c:pt idx="11">
                  <c:v>0.5</c:v>
                </c:pt>
                <c:pt idx="12">
                  <c:v>1</c:v>
                </c:pt>
                <c:pt idx="13">
                  <c:v>1.5</c:v>
                </c:pt>
                <c:pt idx="14">
                  <c:v>2</c:v>
                </c:pt>
                <c:pt idx="15">
                  <c:v>2.5</c:v>
                </c:pt>
              </c:numCache>
            </c:numRef>
          </c:xVal>
          <c:yVal>
            <c:numRef>
              <c:f>[1]З_12!$F$5:$F$20</c:f>
              <c:numCache>
                <c:formatCode>General</c:formatCode>
                <c:ptCount val="16"/>
                <c:pt idx="0">
                  <c:v>15</c:v>
                </c:pt>
                <c:pt idx="1">
                  <c:v>8</c:v>
                </c:pt>
                <c:pt idx="2">
                  <c:v>2</c:v>
                </c:pt>
                <c:pt idx="3">
                  <c:v>-3</c:v>
                </c:pt>
                <c:pt idx="4">
                  <c:v>-7</c:v>
                </c:pt>
                <c:pt idx="5">
                  <c:v>-10</c:v>
                </c:pt>
                <c:pt idx="6">
                  <c:v>-12</c:v>
                </c:pt>
                <c:pt idx="7">
                  <c:v>-13</c:v>
                </c:pt>
                <c:pt idx="8">
                  <c:v>-13</c:v>
                </c:pt>
                <c:pt idx="9">
                  <c:v>-12</c:v>
                </c:pt>
                <c:pt idx="10">
                  <c:v>-10</c:v>
                </c:pt>
                <c:pt idx="11">
                  <c:v>-7</c:v>
                </c:pt>
                <c:pt idx="12">
                  <c:v>-3</c:v>
                </c:pt>
                <c:pt idx="13">
                  <c:v>2</c:v>
                </c:pt>
                <c:pt idx="14">
                  <c:v>8</c:v>
                </c:pt>
                <c:pt idx="15">
                  <c:v>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E2-4EBA-BB8E-FE26D963D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9485584"/>
        <c:axId val="1270217824"/>
      </c:scatterChart>
      <c:valAx>
        <c:axId val="1359485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0217824"/>
        <c:crosses val="autoZero"/>
        <c:crossBetween val="midCat"/>
      </c:valAx>
      <c:valAx>
        <c:axId val="127021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59485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y=x</a:t>
            </a:r>
            <a:r>
              <a:rPr lang="en-US" baseline="30000"/>
              <a:t>2</a:t>
            </a:r>
            <a:r>
              <a:rPr lang="en-US" baseline="0"/>
              <a:t>-2|x|-3</a:t>
            </a:r>
            <a:endParaRPr lang="ru-RU"/>
          </a:p>
        </c:rich>
      </c:tx>
      <c:layout>
        <c:manualLayout>
          <c:xMode val="edge"/>
          <c:yMode val="edge"/>
          <c:x val="0.3094582239720035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[1]З_12!$H$5:$H$19</c:f>
              <c:numCache>
                <c:formatCode>General</c:formatCode>
                <c:ptCount val="15"/>
                <c:pt idx="0">
                  <c:v>-3.5</c:v>
                </c:pt>
                <c:pt idx="1">
                  <c:v>-3</c:v>
                </c:pt>
                <c:pt idx="2">
                  <c:v>-2.5</c:v>
                </c:pt>
                <c:pt idx="3">
                  <c:v>-2</c:v>
                </c:pt>
                <c:pt idx="4">
                  <c:v>-1.5</c:v>
                </c:pt>
                <c:pt idx="5">
                  <c:v>-1</c:v>
                </c:pt>
                <c:pt idx="6">
                  <c:v>-0.5</c:v>
                </c:pt>
                <c:pt idx="7">
                  <c:v>0</c:v>
                </c:pt>
                <c:pt idx="8">
                  <c:v>0.5</c:v>
                </c:pt>
                <c:pt idx="9">
                  <c:v>1</c:v>
                </c:pt>
                <c:pt idx="10">
                  <c:v>1.5</c:v>
                </c:pt>
                <c:pt idx="11">
                  <c:v>2</c:v>
                </c:pt>
                <c:pt idx="12">
                  <c:v>2.5</c:v>
                </c:pt>
                <c:pt idx="13">
                  <c:v>3</c:v>
                </c:pt>
                <c:pt idx="14">
                  <c:v>3.5</c:v>
                </c:pt>
              </c:numCache>
            </c:numRef>
          </c:xVal>
          <c:yVal>
            <c:numRef>
              <c:f>[1]З_12!$I$5:$I$19</c:f>
              <c:numCache>
                <c:formatCode>General</c:formatCode>
                <c:ptCount val="15"/>
                <c:pt idx="0">
                  <c:v>2.25</c:v>
                </c:pt>
                <c:pt idx="1">
                  <c:v>0</c:v>
                </c:pt>
                <c:pt idx="2">
                  <c:v>-1.75</c:v>
                </c:pt>
                <c:pt idx="3">
                  <c:v>-3</c:v>
                </c:pt>
                <c:pt idx="4">
                  <c:v>-3.75</c:v>
                </c:pt>
                <c:pt idx="5">
                  <c:v>-4</c:v>
                </c:pt>
                <c:pt idx="6">
                  <c:v>-3.75</c:v>
                </c:pt>
                <c:pt idx="7">
                  <c:v>-3</c:v>
                </c:pt>
                <c:pt idx="8">
                  <c:v>-3.75</c:v>
                </c:pt>
                <c:pt idx="9">
                  <c:v>-4</c:v>
                </c:pt>
                <c:pt idx="10">
                  <c:v>-3.75</c:v>
                </c:pt>
                <c:pt idx="11">
                  <c:v>-3</c:v>
                </c:pt>
                <c:pt idx="12">
                  <c:v>-1.75</c:v>
                </c:pt>
                <c:pt idx="13">
                  <c:v>0</c:v>
                </c:pt>
                <c:pt idx="14">
                  <c:v>2.25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0FF-47F4-BED3-53DF79F4F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4599024"/>
        <c:axId val="1270178720"/>
      </c:scatterChart>
      <c:valAx>
        <c:axId val="1254599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0178720"/>
        <c:crosses val="autoZero"/>
        <c:crossBetween val="midCat"/>
      </c:valAx>
      <c:valAx>
        <c:axId val="127017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4599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563880</xdr:colOff>
      <xdr:row>9</xdr:row>
      <xdr:rowOff>11430</xdr:rowOff>
    </xdr:from>
    <xdr:to>
      <xdr:col>7</xdr:col>
      <xdr:colOff>320040</xdr:colOff>
      <xdr:row>24</xdr:row>
      <xdr:rowOff>11430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81980D31-636F-48EC-A60E-652EE33787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</xdr:colOff>
      <xdr:row>9</xdr:row>
      <xdr:rowOff>3810</xdr:rowOff>
    </xdr:from>
    <xdr:to>
      <xdr:col>15</xdr:col>
      <xdr:colOff>312420</xdr:colOff>
      <xdr:row>26</xdr:row>
      <xdr:rowOff>68580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9EEF7DD7-79F3-4D7F-9D0D-AE99EE31A0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297180</xdr:colOff>
      <xdr:row>6</xdr:row>
      <xdr:rowOff>148590</xdr:rowOff>
    </xdr:from>
    <xdr:to>
      <xdr:col>9</xdr:col>
      <xdr:colOff>830580</xdr:colOff>
      <xdr:row>21</xdr:row>
      <xdr:rowOff>148590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077FB41-4703-4CCF-B54C-948FD3B87B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14</xdr:col>
      <xdr:colOff>129540</xdr:colOff>
      <xdr:row>12</xdr:row>
      <xdr:rowOff>163830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76377953-DFFB-41D6-B1AC-5A06FA56E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205740</xdr:colOff>
      <xdr:row>1</xdr:row>
      <xdr:rowOff>15240</xdr:rowOff>
    </xdr:from>
    <xdr:to>
      <xdr:col>19</xdr:col>
      <xdr:colOff>220980</xdr:colOff>
      <xdr:row>12</xdr:row>
      <xdr:rowOff>148590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2A1D5D05-8280-4668-9E9D-4223ADE40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480060</xdr:colOff>
      <xdr:row>13</xdr:row>
      <xdr:rowOff>53340</xdr:rowOff>
    </xdr:from>
    <xdr:to>
      <xdr:col>17</xdr:col>
      <xdr:colOff>388620</xdr:colOff>
      <xdr:row>25</xdr:row>
      <xdr:rowOff>87630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6FA5B1A-EC10-40D0-8410-998404F5B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0;&#1072;/&#1060;&#1088;&#1080;&#1083;&#1072;&#1085;&#1089;/friz/9_&#1082;&#1083;/2023/&#1069;&#1058;/&#1055;&#1088;&#1072;&#1082;&#1090;&#1080;&#1082;&#1072;_9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_1"/>
      <sheetName val="З_2"/>
      <sheetName val="З_3"/>
      <sheetName val="З_4"/>
      <sheetName val="З_5"/>
      <sheetName val="З_6"/>
      <sheetName val="З_7"/>
      <sheetName val="З_8"/>
      <sheetName val="З_9"/>
      <sheetName val="З_10"/>
      <sheetName val="З_11"/>
      <sheetName val="З_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">
          <cell r="B5">
            <v>-10</v>
          </cell>
          <cell r="C5">
            <v>10</v>
          </cell>
          <cell r="E5">
            <v>-5</v>
          </cell>
          <cell r="F5">
            <v>15</v>
          </cell>
          <cell r="H5">
            <v>-3.5</v>
          </cell>
          <cell r="I5">
            <v>2.25</v>
          </cell>
        </row>
        <row r="6">
          <cell r="B6">
            <v>-9</v>
          </cell>
          <cell r="C6">
            <v>9</v>
          </cell>
          <cell r="E6">
            <v>-4.5</v>
          </cell>
          <cell r="F6">
            <v>8</v>
          </cell>
          <cell r="H6">
            <v>-3</v>
          </cell>
          <cell r="I6">
            <v>0</v>
          </cell>
        </row>
        <row r="7">
          <cell r="B7">
            <v>-8</v>
          </cell>
          <cell r="C7">
            <v>8</v>
          </cell>
          <cell r="E7">
            <v>-4</v>
          </cell>
          <cell r="F7">
            <v>2</v>
          </cell>
          <cell r="H7">
            <v>-2.5</v>
          </cell>
          <cell r="I7">
            <v>-1.75</v>
          </cell>
        </row>
        <row r="8">
          <cell r="B8">
            <v>-7</v>
          </cell>
          <cell r="C8">
            <v>7</v>
          </cell>
          <cell r="E8">
            <v>-3.5</v>
          </cell>
          <cell r="F8">
            <v>-3</v>
          </cell>
          <cell r="H8">
            <v>-2</v>
          </cell>
          <cell r="I8">
            <v>-3</v>
          </cell>
        </row>
        <row r="9">
          <cell r="B9">
            <v>-6</v>
          </cell>
          <cell r="C9">
            <v>6</v>
          </cell>
          <cell r="E9">
            <v>-3</v>
          </cell>
          <cell r="F9">
            <v>-7</v>
          </cell>
          <cell r="H9">
            <v>-1.5</v>
          </cell>
          <cell r="I9">
            <v>-3.75</v>
          </cell>
        </row>
        <row r="10">
          <cell r="B10">
            <v>-5</v>
          </cell>
          <cell r="C10">
            <v>5</v>
          </cell>
          <cell r="E10">
            <v>-2.5</v>
          </cell>
          <cell r="F10">
            <v>-10</v>
          </cell>
          <cell r="H10">
            <v>-1</v>
          </cell>
          <cell r="I10">
            <v>-4</v>
          </cell>
        </row>
        <row r="11">
          <cell r="B11">
            <v>-4</v>
          </cell>
          <cell r="C11">
            <v>4</v>
          </cell>
          <cell r="E11">
            <v>-2</v>
          </cell>
          <cell r="F11">
            <v>-12</v>
          </cell>
          <cell r="H11">
            <v>-0.5</v>
          </cell>
          <cell r="I11">
            <v>-3.75</v>
          </cell>
        </row>
        <row r="12">
          <cell r="B12">
            <v>-3</v>
          </cell>
          <cell r="C12">
            <v>3</v>
          </cell>
          <cell r="E12">
            <v>-1.5</v>
          </cell>
          <cell r="F12">
            <v>-13</v>
          </cell>
          <cell r="H12">
            <v>0</v>
          </cell>
          <cell r="I12">
            <v>-3</v>
          </cell>
        </row>
        <row r="13">
          <cell r="B13">
            <v>-2</v>
          </cell>
          <cell r="C13">
            <v>2</v>
          </cell>
          <cell r="E13">
            <v>-1</v>
          </cell>
          <cell r="F13">
            <v>-13</v>
          </cell>
          <cell r="H13">
            <v>0.5</v>
          </cell>
          <cell r="I13">
            <v>-3.75</v>
          </cell>
        </row>
        <row r="14">
          <cell r="B14">
            <v>-1</v>
          </cell>
          <cell r="C14">
            <v>1</v>
          </cell>
          <cell r="E14">
            <v>-0.5</v>
          </cell>
          <cell r="F14">
            <v>-12</v>
          </cell>
          <cell r="H14">
            <v>1</v>
          </cell>
          <cell r="I14">
            <v>-4</v>
          </cell>
        </row>
        <row r="15">
          <cell r="B15">
            <v>0</v>
          </cell>
          <cell r="C15">
            <v>0</v>
          </cell>
          <cell r="E15">
            <v>0</v>
          </cell>
          <cell r="F15">
            <v>-10</v>
          </cell>
          <cell r="H15">
            <v>1.5</v>
          </cell>
          <cell r="I15">
            <v>-3.75</v>
          </cell>
        </row>
        <row r="16">
          <cell r="B16">
            <v>1</v>
          </cell>
          <cell r="C16">
            <v>1</v>
          </cell>
          <cell r="E16">
            <v>0.5</v>
          </cell>
          <cell r="F16">
            <v>-7</v>
          </cell>
          <cell r="H16">
            <v>2</v>
          </cell>
          <cell r="I16">
            <v>-3</v>
          </cell>
        </row>
        <row r="17">
          <cell r="B17">
            <v>2</v>
          </cell>
          <cell r="C17">
            <v>2</v>
          </cell>
          <cell r="E17">
            <v>1</v>
          </cell>
          <cell r="F17">
            <v>-3</v>
          </cell>
          <cell r="H17">
            <v>2.5</v>
          </cell>
          <cell r="I17">
            <v>-1.75</v>
          </cell>
        </row>
        <row r="18">
          <cell r="B18">
            <v>3</v>
          </cell>
          <cell r="C18">
            <v>3</v>
          </cell>
          <cell r="E18">
            <v>1.5</v>
          </cell>
          <cell r="F18">
            <v>2</v>
          </cell>
          <cell r="H18">
            <v>3</v>
          </cell>
          <cell r="I18">
            <v>0</v>
          </cell>
        </row>
        <row r="19">
          <cell r="B19">
            <v>4</v>
          </cell>
          <cell r="C19">
            <v>4</v>
          </cell>
          <cell r="E19">
            <v>2</v>
          </cell>
          <cell r="F19">
            <v>8</v>
          </cell>
          <cell r="H19">
            <v>3.5</v>
          </cell>
          <cell r="I19">
            <v>2.25</v>
          </cell>
        </row>
        <row r="20">
          <cell r="B20">
            <v>5</v>
          </cell>
          <cell r="C20">
            <v>5</v>
          </cell>
          <cell r="E20">
            <v>2.5</v>
          </cell>
          <cell r="F20">
            <v>15</v>
          </cell>
        </row>
        <row r="21">
          <cell r="B21">
            <v>6</v>
          </cell>
          <cell r="C21">
            <v>6</v>
          </cell>
        </row>
        <row r="22">
          <cell r="B22">
            <v>7</v>
          </cell>
          <cell r="C22">
            <v>7</v>
          </cell>
        </row>
        <row r="23">
          <cell r="B23">
            <v>8</v>
          </cell>
          <cell r="C23">
            <v>8</v>
          </cell>
        </row>
        <row r="24">
          <cell r="B24">
            <v>9</v>
          </cell>
          <cell r="C24">
            <v>9</v>
          </cell>
        </row>
        <row r="25">
          <cell r="B25">
            <v>10</v>
          </cell>
          <cell r="C25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38525-42D3-4985-B342-88574DF86300}">
  <dimension ref="A1:I7"/>
  <sheetViews>
    <sheetView workbookViewId="0">
      <selection sqref="A1:I7"/>
    </sheetView>
  </sheetViews>
  <sheetFormatPr defaultRowHeight="14.4" x14ac:dyDescent="0.3"/>
  <cols>
    <col min="1" max="1" width="7.109375" customWidth="1"/>
    <col min="2" max="2" width="12.44140625" customWidth="1"/>
    <col min="3" max="3" width="8.6640625" customWidth="1"/>
    <col min="4" max="4" width="6.88671875" customWidth="1"/>
    <col min="5" max="5" width="10.5546875" customWidth="1"/>
    <col min="6" max="6" width="6.33203125" customWidth="1"/>
    <col min="7" max="7" width="8.88671875" customWidth="1"/>
    <col min="8" max="8" width="11.21875" customWidth="1"/>
    <col min="9" max="9" width="15.21875" customWidth="1"/>
  </cols>
  <sheetData>
    <row r="1" spans="1:9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3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x14ac:dyDescent="0.3">
      <c r="A3" s="4" t="s">
        <v>12</v>
      </c>
      <c r="B3" s="5">
        <v>32</v>
      </c>
      <c r="C3" s="5">
        <v>32</v>
      </c>
      <c r="D3" s="5">
        <v>32</v>
      </c>
      <c r="E3" s="5">
        <v>32</v>
      </c>
      <c r="F3" s="5">
        <v>32</v>
      </c>
      <c r="G3" s="5"/>
      <c r="H3" s="5" t="s">
        <v>14</v>
      </c>
      <c r="I3" s="5">
        <f>SUM(B3:H3)</f>
        <v>160</v>
      </c>
    </row>
    <row r="4" spans="1:9" x14ac:dyDescent="0.3">
      <c r="A4" s="4" t="s">
        <v>13</v>
      </c>
      <c r="B4" s="5">
        <v>50</v>
      </c>
      <c r="C4" s="5">
        <v>45</v>
      </c>
      <c r="D4" s="5">
        <v>50</v>
      </c>
      <c r="E4" s="5">
        <v>55</v>
      </c>
      <c r="F4" s="5">
        <v>35</v>
      </c>
      <c r="G4" s="5">
        <v>50</v>
      </c>
      <c r="H4" s="5"/>
      <c r="I4" s="5">
        <f t="shared" ref="I4:I7" si="0">SUM(B4:H4)</f>
        <v>285</v>
      </c>
    </row>
    <row r="5" spans="1:9" x14ac:dyDescent="0.3">
      <c r="A5" s="4" t="s">
        <v>9</v>
      </c>
      <c r="B5" s="5">
        <v>30</v>
      </c>
      <c r="C5" s="5"/>
      <c r="D5" s="5"/>
      <c r="E5" s="5">
        <v>600</v>
      </c>
      <c r="F5" s="5"/>
      <c r="G5" s="5"/>
      <c r="H5" s="5"/>
      <c r="I5" s="5">
        <f t="shared" si="0"/>
        <v>630</v>
      </c>
    </row>
    <row r="6" spans="1:9" ht="15" thickBot="1" x14ac:dyDescent="0.35">
      <c r="A6" s="6" t="s">
        <v>10</v>
      </c>
      <c r="B6" s="7">
        <v>500</v>
      </c>
      <c r="C6" s="8"/>
      <c r="D6" s="7"/>
      <c r="E6" s="8">
        <v>500</v>
      </c>
      <c r="F6" s="8"/>
      <c r="G6" s="7">
        <v>500</v>
      </c>
      <c r="H6" s="8">
        <v>2000</v>
      </c>
      <c r="I6" s="8">
        <f t="shared" si="0"/>
        <v>3500</v>
      </c>
    </row>
    <row r="7" spans="1:9" ht="15" thickTop="1" x14ac:dyDescent="0.3">
      <c r="A7" s="9" t="s">
        <v>11</v>
      </c>
      <c r="B7" s="10">
        <f>SUM(B3:B6)</f>
        <v>612</v>
      </c>
      <c r="C7" s="11">
        <f t="shared" ref="C7:H7" si="1">SUM(C3:C6)</f>
        <v>77</v>
      </c>
      <c r="D7" s="10">
        <f t="shared" si="1"/>
        <v>82</v>
      </c>
      <c r="E7" s="11">
        <f t="shared" si="1"/>
        <v>1187</v>
      </c>
      <c r="F7" s="11">
        <f t="shared" si="1"/>
        <v>67</v>
      </c>
      <c r="G7" s="10">
        <f t="shared" si="1"/>
        <v>550</v>
      </c>
      <c r="H7" s="11">
        <f t="shared" si="1"/>
        <v>2000</v>
      </c>
      <c r="I7" s="11">
        <f t="shared" si="0"/>
        <v>4575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AE360-9A52-4307-B967-3C69AAD64735}">
  <dimension ref="A1:C14"/>
  <sheetViews>
    <sheetView workbookViewId="0">
      <selection activeCell="C3" sqref="C3"/>
    </sheetView>
  </sheetViews>
  <sheetFormatPr defaultRowHeight="14.4" x14ac:dyDescent="0.3"/>
  <cols>
    <col min="2" max="2" width="15.109375" customWidth="1"/>
    <col min="3" max="3" width="27" customWidth="1"/>
    <col min="4" max="4" width="20.6640625" customWidth="1"/>
  </cols>
  <sheetData>
    <row r="1" spans="1:3" x14ac:dyDescent="0.3">
      <c r="A1" s="22" t="s">
        <v>42</v>
      </c>
      <c r="B1" s="22"/>
      <c r="C1" s="22"/>
    </row>
    <row r="2" spans="1:3" x14ac:dyDescent="0.3">
      <c r="A2" s="4" t="s">
        <v>43</v>
      </c>
      <c r="B2" s="4" t="s">
        <v>44</v>
      </c>
      <c r="C2" s="4" t="s">
        <v>45</v>
      </c>
    </row>
    <row r="3" spans="1:3" x14ac:dyDescent="0.3">
      <c r="A3" s="3" t="s">
        <v>46</v>
      </c>
      <c r="B3" s="2">
        <v>23</v>
      </c>
      <c r="C3" s="3" t="str">
        <f>IF(B3&gt;25,"переполнен","соответствует норме")</f>
        <v>соответствует норме</v>
      </c>
    </row>
    <row r="4" spans="1:3" x14ac:dyDescent="0.3">
      <c r="A4" s="3" t="s">
        <v>47</v>
      </c>
      <c r="B4" s="2">
        <v>19</v>
      </c>
      <c r="C4" s="3" t="str">
        <f t="shared" ref="C4:C14" si="0">IF(B4&gt;25,"переполнен","соответствует норме")</f>
        <v>соответствует норме</v>
      </c>
    </row>
    <row r="5" spans="1:3" x14ac:dyDescent="0.3">
      <c r="A5" s="3" t="s">
        <v>48</v>
      </c>
      <c r="B5" s="2">
        <v>27</v>
      </c>
      <c r="C5" s="3" t="str">
        <f t="shared" si="0"/>
        <v>переполнен</v>
      </c>
    </row>
    <row r="6" spans="1:3" x14ac:dyDescent="0.3">
      <c r="A6" s="3" t="s">
        <v>49</v>
      </c>
      <c r="B6" s="2">
        <v>25</v>
      </c>
      <c r="C6" s="3" t="str">
        <f t="shared" si="0"/>
        <v>соответствует норме</v>
      </c>
    </row>
    <row r="7" spans="1:3" x14ac:dyDescent="0.3">
      <c r="A7" s="3" t="s">
        <v>50</v>
      </c>
      <c r="B7" s="2">
        <v>26</v>
      </c>
      <c r="C7" s="3" t="str">
        <f t="shared" si="0"/>
        <v>переполнен</v>
      </c>
    </row>
    <row r="8" spans="1:3" x14ac:dyDescent="0.3">
      <c r="A8" s="3" t="s">
        <v>51</v>
      </c>
      <c r="B8" s="2">
        <v>18</v>
      </c>
      <c r="C8" s="3" t="str">
        <f t="shared" si="0"/>
        <v>соответствует норме</v>
      </c>
    </row>
    <row r="9" spans="1:3" x14ac:dyDescent="0.3">
      <c r="A9" s="3" t="s">
        <v>52</v>
      </c>
      <c r="B9" s="2">
        <v>20</v>
      </c>
      <c r="C9" s="3" t="str">
        <f t="shared" si="0"/>
        <v>соответствует норме</v>
      </c>
    </row>
    <row r="10" spans="1:3" x14ac:dyDescent="0.3">
      <c r="A10" s="3" t="s">
        <v>53</v>
      </c>
      <c r="B10" s="2">
        <v>24</v>
      </c>
      <c r="C10" s="3" t="str">
        <f t="shared" si="0"/>
        <v>соответствует норме</v>
      </c>
    </row>
    <row r="11" spans="1:3" x14ac:dyDescent="0.3">
      <c r="A11" s="3" t="s">
        <v>54</v>
      </c>
      <c r="B11" s="2">
        <v>21</v>
      </c>
      <c r="C11" s="3" t="str">
        <f t="shared" si="0"/>
        <v>соответствует норме</v>
      </c>
    </row>
    <row r="12" spans="1:3" x14ac:dyDescent="0.3">
      <c r="A12" s="3" t="s">
        <v>55</v>
      </c>
      <c r="B12" s="2">
        <v>21</v>
      </c>
      <c r="C12" s="3" t="str">
        <f t="shared" si="0"/>
        <v>соответствует норме</v>
      </c>
    </row>
    <row r="13" spans="1:3" x14ac:dyDescent="0.3">
      <c r="A13" s="3" t="s">
        <v>56</v>
      </c>
      <c r="B13" s="2">
        <v>18</v>
      </c>
      <c r="C13" s="3" t="str">
        <f t="shared" si="0"/>
        <v>соответствует норме</v>
      </c>
    </row>
    <row r="14" spans="1:3" x14ac:dyDescent="0.3">
      <c r="A14" s="3" t="s">
        <v>57</v>
      </c>
      <c r="B14" s="2">
        <v>22</v>
      </c>
      <c r="C14" s="3" t="str">
        <f t="shared" si="0"/>
        <v>соответствует норме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CA4F8-96BE-410F-9970-02603DC917C5}">
  <dimension ref="A1:L101"/>
  <sheetViews>
    <sheetView workbookViewId="0">
      <selection activeCell="H7" sqref="H7"/>
    </sheetView>
  </sheetViews>
  <sheetFormatPr defaultRowHeight="14.4" x14ac:dyDescent="0.3"/>
  <cols>
    <col min="1" max="1" width="21.5546875" customWidth="1"/>
    <col min="2" max="2" width="16.5546875" customWidth="1"/>
    <col min="3" max="3" width="13.109375" customWidth="1"/>
    <col min="4" max="4" width="14.109375" customWidth="1"/>
    <col min="5" max="6" width="9.6640625" customWidth="1"/>
    <col min="7" max="7" width="41.77734375" customWidth="1"/>
    <col min="8" max="8" width="10.109375" customWidth="1"/>
  </cols>
  <sheetData>
    <row r="1" spans="1:12" x14ac:dyDescent="0.3">
      <c r="A1" s="19" t="s">
        <v>58</v>
      </c>
      <c r="B1" s="19" t="s">
        <v>59</v>
      </c>
      <c r="C1" s="19" t="s">
        <v>60</v>
      </c>
      <c r="D1" s="19" t="s">
        <v>61</v>
      </c>
      <c r="E1" s="19" t="s">
        <v>62</v>
      </c>
      <c r="F1" s="32" t="s">
        <v>171</v>
      </c>
      <c r="H1" s="18"/>
      <c r="I1" s="18"/>
      <c r="J1" s="18"/>
    </row>
    <row r="2" spans="1:12" ht="27.6" x14ac:dyDescent="0.3">
      <c r="A2" s="17" t="s">
        <v>63</v>
      </c>
      <c r="B2" s="17" t="s">
        <v>64</v>
      </c>
      <c r="C2" s="17">
        <v>100</v>
      </c>
      <c r="D2" s="17">
        <v>58</v>
      </c>
      <c r="E2" s="31">
        <v>74</v>
      </c>
      <c r="F2" s="17">
        <f>SUM(C2:E2)</f>
        <v>232</v>
      </c>
      <c r="G2" s="20" t="s">
        <v>184</v>
      </c>
      <c r="H2">
        <f>COUNTIF(C2:C101,"&gt;84")</f>
        <v>16</v>
      </c>
    </row>
    <row r="3" spans="1:12" ht="27.6" x14ac:dyDescent="0.3">
      <c r="A3" s="17" t="s">
        <v>65</v>
      </c>
      <c r="B3" s="17" t="s">
        <v>64</v>
      </c>
      <c r="C3" s="17">
        <v>100</v>
      </c>
      <c r="D3" s="17">
        <v>80</v>
      </c>
      <c r="E3" s="31">
        <v>81</v>
      </c>
      <c r="F3" s="17">
        <f t="shared" ref="F3:F66" si="0">SUM(C3:E3)</f>
        <v>261</v>
      </c>
      <c r="G3" s="20" t="s">
        <v>168</v>
      </c>
      <c r="H3" s="18">
        <f>COUNTIFS(C2:C101,"&gt;50",D2:D101,"&gt;50",E2:E101,"&gt;50")</f>
        <v>22</v>
      </c>
      <c r="I3" s="18"/>
      <c r="J3" s="18"/>
      <c r="K3" s="18"/>
      <c r="L3" s="18"/>
    </row>
    <row r="4" spans="1:12" ht="41.4" x14ac:dyDescent="0.3">
      <c r="A4" s="17" t="s">
        <v>66</v>
      </c>
      <c r="B4" s="17" t="s">
        <v>64</v>
      </c>
      <c r="C4" s="17">
        <v>99</v>
      </c>
      <c r="D4" s="17">
        <v>76</v>
      </c>
      <c r="E4" s="31">
        <v>63</v>
      </c>
      <c r="F4" s="17">
        <f t="shared" si="0"/>
        <v>238</v>
      </c>
      <c r="G4" s="20" t="s">
        <v>169</v>
      </c>
      <c r="H4" s="18">
        <f>COUNTIFS(C2:C101,"&gt;50",D2:D101,"&gt;50",E2:E101,"&gt;50",B2:B101,"Центральный")</f>
        <v>4</v>
      </c>
      <c r="I4" s="20"/>
      <c r="J4" s="20"/>
      <c r="K4" s="20"/>
      <c r="L4" s="20"/>
    </row>
    <row r="5" spans="1:12" ht="41.4" x14ac:dyDescent="0.3">
      <c r="A5" s="17" t="s">
        <v>67</v>
      </c>
      <c r="B5" s="17" t="s">
        <v>68</v>
      </c>
      <c r="C5" s="17">
        <v>98</v>
      </c>
      <c r="D5" s="17">
        <v>86</v>
      </c>
      <c r="E5" s="31">
        <v>51</v>
      </c>
      <c r="F5" s="17">
        <f t="shared" si="0"/>
        <v>235</v>
      </c>
      <c r="G5" s="20" t="s">
        <v>170</v>
      </c>
      <c r="H5" s="18">
        <f>COUNTIFS(F2:F101,"&gt;210",B2:B101,"Центральный")</f>
        <v>3</v>
      </c>
    </row>
    <row r="6" spans="1:12" ht="27.6" x14ac:dyDescent="0.3">
      <c r="A6" s="17" t="s">
        <v>69</v>
      </c>
      <c r="B6" s="17" t="s">
        <v>70</v>
      </c>
      <c r="C6" s="17">
        <v>97</v>
      </c>
      <c r="D6" s="17">
        <v>66</v>
      </c>
      <c r="E6" s="31">
        <v>47</v>
      </c>
      <c r="F6" s="17">
        <f t="shared" si="0"/>
        <v>210</v>
      </c>
      <c r="G6" s="20" t="s">
        <v>172</v>
      </c>
      <c r="H6">
        <f>MAX(D2:D101)-MIN(D2:D101)</f>
        <v>93</v>
      </c>
    </row>
    <row r="7" spans="1:12" ht="27.6" x14ac:dyDescent="0.3">
      <c r="A7" s="17" t="s">
        <v>71</v>
      </c>
      <c r="B7" s="17" t="s">
        <v>72</v>
      </c>
      <c r="C7" s="17">
        <v>96</v>
      </c>
      <c r="D7" s="17">
        <v>98</v>
      </c>
      <c r="E7" s="31">
        <v>63</v>
      </c>
      <c r="F7" s="17">
        <f t="shared" si="0"/>
        <v>257</v>
      </c>
      <c r="G7" s="20" t="s">
        <v>173</v>
      </c>
      <c r="H7">
        <f>_xlfn.MINIFS(F2:F101,B2:B101,"Подгорный")</f>
        <v>110</v>
      </c>
    </row>
    <row r="8" spans="1:12" x14ac:dyDescent="0.3">
      <c r="A8" s="17" t="s">
        <v>73</v>
      </c>
      <c r="B8" s="17" t="s">
        <v>64</v>
      </c>
      <c r="C8" s="17">
        <v>96</v>
      </c>
      <c r="D8" s="17">
        <v>91</v>
      </c>
      <c r="E8" s="31">
        <v>30</v>
      </c>
      <c r="F8" s="17">
        <f t="shared" si="0"/>
        <v>217</v>
      </c>
    </row>
    <row r="9" spans="1:12" x14ac:dyDescent="0.3">
      <c r="A9" s="17" t="s">
        <v>74</v>
      </c>
      <c r="B9" s="17" t="s">
        <v>68</v>
      </c>
      <c r="C9" s="17">
        <v>96</v>
      </c>
      <c r="D9" s="17">
        <v>42</v>
      </c>
      <c r="E9" s="31">
        <v>57</v>
      </c>
      <c r="F9" s="17">
        <f t="shared" si="0"/>
        <v>195</v>
      </c>
    </row>
    <row r="10" spans="1:12" x14ac:dyDescent="0.3">
      <c r="A10" s="17" t="s">
        <v>75</v>
      </c>
      <c r="B10" s="17" t="s">
        <v>64</v>
      </c>
      <c r="C10" s="17">
        <v>94</v>
      </c>
      <c r="D10" s="17">
        <v>13</v>
      </c>
      <c r="E10" s="31">
        <v>46</v>
      </c>
      <c r="F10" s="17">
        <f t="shared" si="0"/>
        <v>153</v>
      </c>
    </row>
    <row r="11" spans="1:12" x14ac:dyDescent="0.3">
      <c r="A11" s="17" t="s">
        <v>76</v>
      </c>
      <c r="B11" s="17" t="s">
        <v>64</v>
      </c>
      <c r="C11" s="17">
        <v>94</v>
      </c>
      <c r="D11" s="17">
        <v>100</v>
      </c>
      <c r="E11" s="31">
        <v>76</v>
      </c>
      <c r="F11" s="17">
        <f t="shared" si="0"/>
        <v>270</v>
      </c>
    </row>
    <row r="12" spans="1:12" x14ac:dyDescent="0.3">
      <c r="A12" s="17" t="s">
        <v>77</v>
      </c>
      <c r="B12" s="17" t="s">
        <v>70</v>
      </c>
      <c r="C12" s="17">
        <v>94</v>
      </c>
      <c r="D12" s="17">
        <v>9</v>
      </c>
      <c r="E12" s="31">
        <v>51</v>
      </c>
      <c r="F12" s="17">
        <f t="shared" si="0"/>
        <v>154</v>
      </c>
    </row>
    <row r="13" spans="1:12" x14ac:dyDescent="0.3">
      <c r="A13" s="17" t="s">
        <v>78</v>
      </c>
      <c r="B13" s="17" t="s">
        <v>64</v>
      </c>
      <c r="C13" s="17">
        <v>91</v>
      </c>
      <c r="D13" s="17">
        <v>36</v>
      </c>
      <c r="E13" s="31">
        <v>22</v>
      </c>
      <c r="F13" s="17">
        <f t="shared" si="0"/>
        <v>149</v>
      </c>
    </row>
    <row r="14" spans="1:12" x14ac:dyDescent="0.3">
      <c r="A14" s="17" t="s">
        <v>79</v>
      </c>
      <c r="B14" s="17" t="s">
        <v>68</v>
      </c>
      <c r="C14" s="17">
        <v>91</v>
      </c>
      <c r="D14" s="17">
        <v>69</v>
      </c>
      <c r="E14" s="31">
        <v>32</v>
      </c>
      <c r="F14" s="17">
        <f t="shared" si="0"/>
        <v>192</v>
      </c>
    </row>
    <row r="15" spans="1:12" x14ac:dyDescent="0.3">
      <c r="A15" s="17" t="s">
        <v>80</v>
      </c>
      <c r="B15" s="17" t="s">
        <v>64</v>
      </c>
      <c r="C15" s="17">
        <v>89</v>
      </c>
      <c r="D15" s="17">
        <v>71</v>
      </c>
      <c r="E15" s="31">
        <v>30</v>
      </c>
      <c r="F15" s="17">
        <f t="shared" si="0"/>
        <v>190</v>
      </c>
    </row>
    <row r="16" spans="1:12" x14ac:dyDescent="0.3">
      <c r="A16" s="17" t="s">
        <v>81</v>
      </c>
      <c r="B16" s="17" t="s">
        <v>72</v>
      </c>
      <c r="C16" s="17">
        <v>86</v>
      </c>
      <c r="D16" s="17">
        <v>45</v>
      </c>
      <c r="E16" s="31">
        <v>70</v>
      </c>
      <c r="F16" s="17">
        <f t="shared" si="0"/>
        <v>201</v>
      </c>
    </row>
    <row r="17" spans="1:6" x14ac:dyDescent="0.3">
      <c r="A17" s="17" t="s">
        <v>82</v>
      </c>
      <c r="B17" s="17" t="s">
        <v>64</v>
      </c>
      <c r="C17" s="17">
        <v>86</v>
      </c>
      <c r="D17" s="17">
        <v>44</v>
      </c>
      <c r="E17" s="31">
        <v>74</v>
      </c>
      <c r="F17" s="17">
        <f t="shared" si="0"/>
        <v>204</v>
      </c>
    </row>
    <row r="18" spans="1:6" x14ac:dyDescent="0.3">
      <c r="A18" s="17" t="s">
        <v>83</v>
      </c>
      <c r="B18" s="17" t="s">
        <v>84</v>
      </c>
      <c r="C18" s="17">
        <v>82</v>
      </c>
      <c r="D18" s="17">
        <v>17</v>
      </c>
      <c r="E18" s="31">
        <v>80</v>
      </c>
      <c r="F18" s="17">
        <f t="shared" si="0"/>
        <v>179</v>
      </c>
    </row>
    <row r="19" spans="1:6" x14ac:dyDescent="0.3">
      <c r="A19" s="17" t="s">
        <v>85</v>
      </c>
      <c r="B19" s="17" t="s">
        <v>64</v>
      </c>
      <c r="C19" s="17">
        <v>81</v>
      </c>
      <c r="D19" s="17">
        <v>33</v>
      </c>
      <c r="E19" s="31">
        <v>51</v>
      </c>
      <c r="F19" s="17">
        <f t="shared" si="0"/>
        <v>165</v>
      </c>
    </row>
    <row r="20" spans="1:6" x14ac:dyDescent="0.3">
      <c r="A20" s="17" t="s">
        <v>86</v>
      </c>
      <c r="B20" s="17" t="s">
        <v>70</v>
      </c>
      <c r="C20" s="17">
        <v>81</v>
      </c>
      <c r="D20" s="17">
        <v>94</v>
      </c>
      <c r="E20" s="31">
        <v>28</v>
      </c>
      <c r="F20" s="17">
        <f t="shared" si="0"/>
        <v>203</v>
      </c>
    </row>
    <row r="21" spans="1:6" x14ac:dyDescent="0.3">
      <c r="A21" s="17" t="s">
        <v>87</v>
      </c>
      <c r="B21" s="17" t="s">
        <v>68</v>
      </c>
      <c r="C21" s="17">
        <v>81</v>
      </c>
      <c r="D21" s="17">
        <v>81</v>
      </c>
      <c r="E21" s="31">
        <v>23</v>
      </c>
      <c r="F21" s="17">
        <f t="shared" si="0"/>
        <v>185</v>
      </c>
    </row>
    <row r="22" spans="1:6" x14ac:dyDescent="0.3">
      <c r="A22" s="17" t="s">
        <v>88</v>
      </c>
      <c r="B22" s="17" t="s">
        <v>64</v>
      </c>
      <c r="C22" s="17">
        <v>80</v>
      </c>
      <c r="D22" s="17">
        <v>80</v>
      </c>
      <c r="E22" s="31">
        <v>30</v>
      </c>
      <c r="F22" s="17">
        <f t="shared" si="0"/>
        <v>190</v>
      </c>
    </row>
    <row r="23" spans="1:6" x14ac:dyDescent="0.3">
      <c r="A23" s="17" t="s">
        <v>89</v>
      </c>
      <c r="B23" s="17" t="s">
        <v>64</v>
      </c>
      <c r="C23" s="17">
        <v>80</v>
      </c>
      <c r="D23" s="17">
        <v>84</v>
      </c>
      <c r="E23" s="31">
        <v>94</v>
      </c>
      <c r="F23" s="17">
        <f t="shared" si="0"/>
        <v>258</v>
      </c>
    </row>
    <row r="24" spans="1:6" x14ac:dyDescent="0.3">
      <c r="A24" s="17" t="s">
        <v>90</v>
      </c>
      <c r="B24" s="17" t="s">
        <v>68</v>
      </c>
      <c r="C24" s="17">
        <v>77</v>
      </c>
      <c r="D24" s="17">
        <v>70</v>
      </c>
      <c r="E24" s="31">
        <v>74</v>
      </c>
      <c r="F24" s="17">
        <f t="shared" si="0"/>
        <v>221</v>
      </c>
    </row>
    <row r="25" spans="1:6" x14ac:dyDescent="0.3">
      <c r="A25" s="17" t="s">
        <v>91</v>
      </c>
      <c r="B25" s="17" t="s">
        <v>84</v>
      </c>
      <c r="C25" s="17">
        <v>76</v>
      </c>
      <c r="D25" s="17">
        <v>86</v>
      </c>
      <c r="E25" s="31">
        <v>13</v>
      </c>
      <c r="F25" s="17">
        <f t="shared" si="0"/>
        <v>175</v>
      </c>
    </row>
    <row r="26" spans="1:6" x14ac:dyDescent="0.3">
      <c r="A26" s="17" t="s">
        <v>92</v>
      </c>
      <c r="B26" s="17" t="s">
        <v>64</v>
      </c>
      <c r="C26" s="17">
        <v>76</v>
      </c>
      <c r="D26" s="17">
        <v>48</v>
      </c>
      <c r="E26" s="31">
        <v>94</v>
      </c>
      <c r="F26" s="17">
        <f t="shared" si="0"/>
        <v>218</v>
      </c>
    </row>
    <row r="27" spans="1:6" x14ac:dyDescent="0.3">
      <c r="A27" s="17" t="s">
        <v>93</v>
      </c>
      <c r="B27" s="17" t="s">
        <v>64</v>
      </c>
      <c r="C27" s="17">
        <v>75</v>
      </c>
      <c r="D27" s="17">
        <v>97</v>
      </c>
      <c r="E27" s="31">
        <v>55</v>
      </c>
      <c r="F27" s="17">
        <f t="shared" si="0"/>
        <v>227</v>
      </c>
    </row>
    <row r="28" spans="1:6" x14ac:dyDescent="0.3">
      <c r="A28" s="17" t="s">
        <v>94</v>
      </c>
      <c r="B28" s="17" t="s">
        <v>64</v>
      </c>
      <c r="C28" s="17">
        <v>75</v>
      </c>
      <c r="D28" s="17">
        <v>7</v>
      </c>
      <c r="E28" s="31">
        <v>72</v>
      </c>
      <c r="F28" s="17">
        <f t="shared" si="0"/>
        <v>154</v>
      </c>
    </row>
    <row r="29" spans="1:6" x14ac:dyDescent="0.3">
      <c r="A29" s="17" t="s">
        <v>95</v>
      </c>
      <c r="B29" s="17" t="s">
        <v>64</v>
      </c>
      <c r="C29" s="17">
        <v>75</v>
      </c>
      <c r="D29" s="17">
        <v>78</v>
      </c>
      <c r="E29" s="31">
        <v>13</v>
      </c>
      <c r="F29" s="17">
        <f t="shared" si="0"/>
        <v>166</v>
      </c>
    </row>
    <row r="30" spans="1:6" x14ac:dyDescent="0.3">
      <c r="A30" s="17" t="s">
        <v>96</v>
      </c>
      <c r="B30" s="17" t="s">
        <v>84</v>
      </c>
      <c r="C30" s="17">
        <v>74</v>
      </c>
      <c r="D30" s="17">
        <v>33</v>
      </c>
      <c r="E30" s="31">
        <v>56</v>
      </c>
      <c r="F30" s="17">
        <f t="shared" si="0"/>
        <v>163</v>
      </c>
    </row>
    <row r="31" spans="1:6" x14ac:dyDescent="0.3">
      <c r="A31" s="17" t="s">
        <v>97</v>
      </c>
      <c r="B31" s="17" t="s">
        <v>84</v>
      </c>
      <c r="C31" s="17">
        <v>74</v>
      </c>
      <c r="D31" s="17">
        <v>73</v>
      </c>
      <c r="E31" s="31">
        <v>51</v>
      </c>
      <c r="F31" s="17">
        <f t="shared" si="0"/>
        <v>198</v>
      </c>
    </row>
    <row r="32" spans="1:6" x14ac:dyDescent="0.3">
      <c r="A32" s="17" t="s">
        <v>98</v>
      </c>
      <c r="B32" s="17" t="s">
        <v>64</v>
      </c>
      <c r="C32" s="17">
        <v>74</v>
      </c>
      <c r="D32" s="17">
        <v>10</v>
      </c>
      <c r="E32" s="31">
        <v>16</v>
      </c>
      <c r="F32" s="17">
        <f t="shared" si="0"/>
        <v>100</v>
      </c>
    </row>
    <row r="33" spans="1:6" x14ac:dyDescent="0.3">
      <c r="A33" s="17" t="s">
        <v>99</v>
      </c>
      <c r="B33" s="17" t="s">
        <v>70</v>
      </c>
      <c r="C33" s="17">
        <v>74</v>
      </c>
      <c r="D33" s="17">
        <v>74</v>
      </c>
      <c r="E33" s="31">
        <v>76</v>
      </c>
      <c r="F33" s="17">
        <f t="shared" si="0"/>
        <v>224</v>
      </c>
    </row>
    <row r="34" spans="1:6" x14ac:dyDescent="0.3">
      <c r="A34" s="17" t="s">
        <v>100</v>
      </c>
      <c r="B34" s="17" t="s">
        <v>68</v>
      </c>
      <c r="C34" s="17">
        <v>74</v>
      </c>
      <c r="D34" s="17">
        <v>74</v>
      </c>
      <c r="E34" s="31">
        <v>57</v>
      </c>
      <c r="F34" s="17">
        <f t="shared" si="0"/>
        <v>205</v>
      </c>
    </row>
    <row r="35" spans="1:6" x14ac:dyDescent="0.3">
      <c r="A35" s="17" t="s">
        <v>101</v>
      </c>
      <c r="B35" s="17" t="s">
        <v>68</v>
      </c>
      <c r="C35" s="17">
        <v>72</v>
      </c>
      <c r="D35" s="17">
        <v>99</v>
      </c>
      <c r="E35" s="31">
        <v>97</v>
      </c>
      <c r="F35" s="17">
        <f t="shared" si="0"/>
        <v>268</v>
      </c>
    </row>
    <row r="36" spans="1:6" x14ac:dyDescent="0.3">
      <c r="A36" s="17" t="s">
        <v>102</v>
      </c>
      <c r="B36" s="17" t="s">
        <v>72</v>
      </c>
      <c r="C36" s="17">
        <v>71</v>
      </c>
      <c r="D36" s="17">
        <v>67</v>
      </c>
      <c r="E36" s="31">
        <v>94</v>
      </c>
      <c r="F36" s="17">
        <f t="shared" si="0"/>
        <v>232</v>
      </c>
    </row>
    <row r="37" spans="1:6" x14ac:dyDescent="0.3">
      <c r="A37" s="17" t="s">
        <v>103</v>
      </c>
      <c r="B37" s="17" t="s">
        <v>64</v>
      </c>
      <c r="C37" s="17">
        <v>70</v>
      </c>
      <c r="D37" s="17">
        <v>56</v>
      </c>
      <c r="E37" s="31">
        <v>91</v>
      </c>
      <c r="F37" s="17">
        <f t="shared" si="0"/>
        <v>217</v>
      </c>
    </row>
    <row r="38" spans="1:6" x14ac:dyDescent="0.3">
      <c r="A38" s="17" t="s">
        <v>104</v>
      </c>
      <c r="B38" s="17" t="s">
        <v>64</v>
      </c>
      <c r="C38" s="17">
        <v>69</v>
      </c>
      <c r="D38" s="17">
        <v>52</v>
      </c>
      <c r="E38" s="31">
        <v>51</v>
      </c>
      <c r="F38" s="17">
        <f t="shared" si="0"/>
        <v>172</v>
      </c>
    </row>
    <row r="39" spans="1:6" x14ac:dyDescent="0.3">
      <c r="A39" s="17" t="s">
        <v>105</v>
      </c>
      <c r="B39" s="17" t="s">
        <v>72</v>
      </c>
      <c r="C39" s="17">
        <v>66</v>
      </c>
      <c r="D39" s="17">
        <v>7</v>
      </c>
      <c r="E39" s="31">
        <v>46</v>
      </c>
      <c r="F39" s="17">
        <f t="shared" si="0"/>
        <v>119</v>
      </c>
    </row>
    <row r="40" spans="1:6" x14ac:dyDescent="0.3">
      <c r="A40" s="17" t="s">
        <v>106</v>
      </c>
      <c r="B40" s="17" t="s">
        <v>64</v>
      </c>
      <c r="C40" s="17">
        <v>66</v>
      </c>
      <c r="D40" s="17">
        <v>25</v>
      </c>
      <c r="E40" s="31">
        <v>31</v>
      </c>
      <c r="F40" s="17">
        <f t="shared" si="0"/>
        <v>122</v>
      </c>
    </row>
    <row r="41" spans="1:6" x14ac:dyDescent="0.3">
      <c r="A41" s="17" t="s">
        <v>107</v>
      </c>
      <c r="B41" s="17" t="s">
        <v>64</v>
      </c>
      <c r="C41" s="17">
        <v>65</v>
      </c>
      <c r="D41" s="17">
        <v>79</v>
      </c>
      <c r="E41" s="31">
        <v>74</v>
      </c>
      <c r="F41" s="17">
        <f t="shared" si="0"/>
        <v>218</v>
      </c>
    </row>
    <row r="42" spans="1:6" x14ac:dyDescent="0.3">
      <c r="A42" s="17" t="s">
        <v>108</v>
      </c>
      <c r="B42" s="17" t="s">
        <v>70</v>
      </c>
      <c r="C42" s="17">
        <v>65</v>
      </c>
      <c r="D42" s="17">
        <v>65</v>
      </c>
      <c r="E42" s="31">
        <v>70</v>
      </c>
      <c r="F42" s="17">
        <f t="shared" si="0"/>
        <v>200</v>
      </c>
    </row>
    <row r="43" spans="1:6" x14ac:dyDescent="0.3">
      <c r="A43" s="17" t="s">
        <v>109</v>
      </c>
      <c r="B43" s="17" t="s">
        <v>64</v>
      </c>
      <c r="C43" s="17">
        <v>64</v>
      </c>
      <c r="D43" s="17">
        <v>8</v>
      </c>
      <c r="E43" s="31">
        <v>74</v>
      </c>
      <c r="F43" s="17">
        <f t="shared" si="0"/>
        <v>146</v>
      </c>
    </row>
    <row r="44" spans="1:6" x14ac:dyDescent="0.3">
      <c r="A44" s="17" t="s">
        <v>110</v>
      </c>
      <c r="B44" s="17" t="s">
        <v>64</v>
      </c>
      <c r="C44" s="17">
        <v>63</v>
      </c>
      <c r="D44" s="17">
        <v>14</v>
      </c>
      <c r="E44" s="31">
        <v>27</v>
      </c>
      <c r="F44" s="17">
        <f t="shared" si="0"/>
        <v>104</v>
      </c>
    </row>
    <row r="45" spans="1:6" x14ac:dyDescent="0.3">
      <c r="A45" s="17" t="s">
        <v>111</v>
      </c>
      <c r="B45" s="17" t="s">
        <v>70</v>
      </c>
      <c r="C45" s="17">
        <v>63</v>
      </c>
      <c r="D45" s="17">
        <v>80</v>
      </c>
      <c r="E45" s="31">
        <v>74</v>
      </c>
      <c r="F45" s="17">
        <f t="shared" si="0"/>
        <v>217</v>
      </c>
    </row>
    <row r="46" spans="1:6" x14ac:dyDescent="0.3">
      <c r="A46" s="17" t="s">
        <v>112</v>
      </c>
      <c r="B46" s="17" t="s">
        <v>84</v>
      </c>
      <c r="C46" s="17">
        <v>61</v>
      </c>
      <c r="D46" s="17">
        <v>29</v>
      </c>
      <c r="E46" s="31">
        <v>80</v>
      </c>
      <c r="F46" s="17">
        <f t="shared" si="0"/>
        <v>170</v>
      </c>
    </row>
    <row r="47" spans="1:6" x14ac:dyDescent="0.3">
      <c r="A47" s="17" t="s">
        <v>113</v>
      </c>
      <c r="B47" s="17" t="s">
        <v>84</v>
      </c>
      <c r="C47" s="17">
        <v>60</v>
      </c>
      <c r="D47" s="17">
        <v>7</v>
      </c>
      <c r="E47" s="31">
        <v>100</v>
      </c>
      <c r="F47" s="17">
        <f t="shared" si="0"/>
        <v>167</v>
      </c>
    </row>
    <row r="48" spans="1:6" x14ac:dyDescent="0.3">
      <c r="A48" s="17" t="s">
        <v>114</v>
      </c>
      <c r="B48" s="17" t="s">
        <v>70</v>
      </c>
      <c r="C48" s="17">
        <v>60</v>
      </c>
      <c r="D48" s="17">
        <v>27</v>
      </c>
      <c r="E48" s="31">
        <v>47</v>
      </c>
      <c r="F48" s="17">
        <f t="shared" si="0"/>
        <v>134</v>
      </c>
    </row>
    <row r="49" spans="1:6" x14ac:dyDescent="0.3">
      <c r="A49" s="17" t="s">
        <v>115</v>
      </c>
      <c r="B49" s="17" t="s">
        <v>64</v>
      </c>
      <c r="C49" s="17">
        <v>59</v>
      </c>
      <c r="D49" s="17">
        <v>94</v>
      </c>
      <c r="E49" s="31">
        <v>97</v>
      </c>
      <c r="F49" s="17">
        <f t="shared" si="0"/>
        <v>250</v>
      </c>
    </row>
    <row r="50" spans="1:6" x14ac:dyDescent="0.3">
      <c r="A50" s="17" t="s">
        <v>116</v>
      </c>
      <c r="B50" s="17" t="s">
        <v>64</v>
      </c>
      <c r="C50" s="17">
        <v>58</v>
      </c>
      <c r="D50" s="17">
        <v>87</v>
      </c>
      <c r="E50" s="31">
        <v>47</v>
      </c>
      <c r="F50" s="17">
        <f t="shared" si="0"/>
        <v>192</v>
      </c>
    </row>
    <row r="51" spans="1:6" x14ac:dyDescent="0.3">
      <c r="A51" s="17" t="s">
        <v>117</v>
      </c>
      <c r="B51" s="17" t="s">
        <v>70</v>
      </c>
      <c r="C51" s="17">
        <v>57</v>
      </c>
      <c r="D51" s="17">
        <v>57</v>
      </c>
      <c r="E51" s="31">
        <v>81</v>
      </c>
      <c r="F51" s="17">
        <f t="shared" si="0"/>
        <v>195</v>
      </c>
    </row>
    <row r="52" spans="1:6" x14ac:dyDescent="0.3">
      <c r="A52" s="17" t="s">
        <v>118</v>
      </c>
      <c r="B52" s="17" t="s">
        <v>68</v>
      </c>
      <c r="C52" s="17">
        <v>57</v>
      </c>
      <c r="D52" s="17">
        <v>48</v>
      </c>
      <c r="E52" s="31">
        <v>30</v>
      </c>
      <c r="F52" s="17">
        <f t="shared" si="0"/>
        <v>135</v>
      </c>
    </row>
    <row r="53" spans="1:6" x14ac:dyDescent="0.3">
      <c r="A53" s="17" t="s">
        <v>119</v>
      </c>
      <c r="B53" s="17" t="s">
        <v>64</v>
      </c>
      <c r="C53" s="17">
        <v>56</v>
      </c>
      <c r="D53" s="17">
        <v>56</v>
      </c>
      <c r="E53" s="31">
        <v>32</v>
      </c>
      <c r="F53" s="17">
        <f t="shared" si="0"/>
        <v>144</v>
      </c>
    </row>
    <row r="54" spans="1:6" x14ac:dyDescent="0.3">
      <c r="A54" s="17" t="s">
        <v>120</v>
      </c>
      <c r="B54" s="17" t="s">
        <v>64</v>
      </c>
      <c r="C54" s="17">
        <v>55</v>
      </c>
      <c r="D54" s="17">
        <v>53</v>
      </c>
      <c r="E54" s="31">
        <v>63</v>
      </c>
      <c r="F54" s="17">
        <f t="shared" si="0"/>
        <v>171</v>
      </c>
    </row>
    <row r="55" spans="1:6" x14ac:dyDescent="0.3">
      <c r="A55" s="17" t="s">
        <v>121</v>
      </c>
      <c r="B55" s="17" t="s">
        <v>70</v>
      </c>
      <c r="C55" s="17">
        <v>53</v>
      </c>
      <c r="D55" s="17">
        <v>42</v>
      </c>
      <c r="E55" s="31">
        <v>94</v>
      </c>
      <c r="F55" s="17">
        <f t="shared" si="0"/>
        <v>189</v>
      </c>
    </row>
    <row r="56" spans="1:6" x14ac:dyDescent="0.3">
      <c r="A56" s="17" t="s">
        <v>122</v>
      </c>
      <c r="B56" s="17" t="s">
        <v>72</v>
      </c>
      <c r="C56" s="17">
        <v>52</v>
      </c>
      <c r="D56" s="17">
        <v>30</v>
      </c>
      <c r="E56" s="31">
        <v>60</v>
      </c>
      <c r="F56" s="17">
        <f t="shared" si="0"/>
        <v>142</v>
      </c>
    </row>
    <row r="57" spans="1:6" x14ac:dyDescent="0.3">
      <c r="A57" s="17" t="s">
        <v>123</v>
      </c>
      <c r="B57" s="17" t="s">
        <v>72</v>
      </c>
      <c r="C57" s="17">
        <v>51</v>
      </c>
      <c r="D57" s="17">
        <v>28</v>
      </c>
      <c r="E57" s="31">
        <v>57</v>
      </c>
      <c r="F57" s="17">
        <f t="shared" si="0"/>
        <v>136</v>
      </c>
    </row>
    <row r="58" spans="1:6" x14ac:dyDescent="0.3">
      <c r="A58" s="17" t="s">
        <v>124</v>
      </c>
      <c r="B58" s="17" t="s">
        <v>72</v>
      </c>
      <c r="C58" s="17">
        <v>51</v>
      </c>
      <c r="D58" s="17">
        <v>46</v>
      </c>
      <c r="E58" s="31">
        <v>35</v>
      </c>
      <c r="F58" s="17">
        <f t="shared" si="0"/>
        <v>132</v>
      </c>
    </row>
    <row r="59" spans="1:6" x14ac:dyDescent="0.3">
      <c r="A59" s="17" t="s">
        <v>125</v>
      </c>
      <c r="B59" s="17" t="s">
        <v>64</v>
      </c>
      <c r="C59" s="17">
        <v>51</v>
      </c>
      <c r="D59" s="17">
        <v>84</v>
      </c>
      <c r="E59" s="31">
        <v>43</v>
      </c>
      <c r="F59" s="17">
        <f t="shared" si="0"/>
        <v>178</v>
      </c>
    </row>
    <row r="60" spans="1:6" x14ac:dyDescent="0.3">
      <c r="A60" s="17" t="s">
        <v>126</v>
      </c>
      <c r="B60" s="17" t="s">
        <v>64</v>
      </c>
      <c r="C60" s="17">
        <v>51</v>
      </c>
      <c r="D60" s="17">
        <v>18</v>
      </c>
      <c r="E60" s="31">
        <v>27</v>
      </c>
      <c r="F60" s="17">
        <f t="shared" si="0"/>
        <v>96</v>
      </c>
    </row>
    <row r="61" spans="1:6" x14ac:dyDescent="0.3">
      <c r="A61" s="17" t="s">
        <v>127</v>
      </c>
      <c r="B61" s="17" t="s">
        <v>72</v>
      </c>
      <c r="C61" s="17">
        <v>47</v>
      </c>
      <c r="D61" s="17">
        <v>58</v>
      </c>
      <c r="E61" s="31">
        <v>10</v>
      </c>
      <c r="F61" s="17">
        <f t="shared" si="0"/>
        <v>115</v>
      </c>
    </row>
    <row r="62" spans="1:6" x14ac:dyDescent="0.3">
      <c r="A62" s="17" t="s">
        <v>128</v>
      </c>
      <c r="B62" s="17" t="s">
        <v>84</v>
      </c>
      <c r="C62" s="17">
        <v>47</v>
      </c>
      <c r="D62" s="17">
        <v>26</v>
      </c>
      <c r="E62" s="31">
        <v>32</v>
      </c>
      <c r="F62" s="17">
        <f t="shared" si="0"/>
        <v>105</v>
      </c>
    </row>
    <row r="63" spans="1:6" x14ac:dyDescent="0.3">
      <c r="A63" s="17" t="s">
        <v>129</v>
      </c>
      <c r="B63" s="17" t="s">
        <v>68</v>
      </c>
      <c r="C63" s="17">
        <v>47</v>
      </c>
      <c r="D63" s="17">
        <v>74</v>
      </c>
      <c r="E63" s="31">
        <v>43</v>
      </c>
      <c r="F63" s="17">
        <f t="shared" si="0"/>
        <v>164</v>
      </c>
    </row>
    <row r="64" spans="1:6" x14ac:dyDescent="0.3">
      <c r="A64" s="17" t="s">
        <v>130</v>
      </c>
      <c r="B64" s="17" t="s">
        <v>64</v>
      </c>
      <c r="C64" s="17">
        <v>46</v>
      </c>
      <c r="D64" s="17">
        <v>15</v>
      </c>
      <c r="E64" s="31">
        <v>91</v>
      </c>
      <c r="F64" s="17">
        <f t="shared" si="0"/>
        <v>152</v>
      </c>
    </row>
    <row r="65" spans="1:6" x14ac:dyDescent="0.3">
      <c r="A65" s="17" t="s">
        <v>131</v>
      </c>
      <c r="B65" s="17" t="s">
        <v>70</v>
      </c>
      <c r="C65" s="17">
        <v>46</v>
      </c>
      <c r="D65" s="17">
        <v>36</v>
      </c>
      <c r="E65" s="31">
        <v>28</v>
      </c>
      <c r="F65" s="17">
        <f t="shared" si="0"/>
        <v>110</v>
      </c>
    </row>
    <row r="66" spans="1:6" x14ac:dyDescent="0.3">
      <c r="A66" s="17" t="s">
        <v>132</v>
      </c>
      <c r="B66" s="17" t="s">
        <v>64</v>
      </c>
      <c r="C66" s="17">
        <v>45</v>
      </c>
      <c r="D66" s="17">
        <v>35</v>
      </c>
      <c r="E66" s="31">
        <v>55</v>
      </c>
      <c r="F66" s="17">
        <f t="shared" si="0"/>
        <v>135</v>
      </c>
    </row>
    <row r="67" spans="1:6" x14ac:dyDescent="0.3">
      <c r="A67" s="17" t="s">
        <v>133</v>
      </c>
      <c r="B67" s="17" t="s">
        <v>64</v>
      </c>
      <c r="C67" s="17">
        <v>43</v>
      </c>
      <c r="D67" s="17">
        <v>43</v>
      </c>
      <c r="E67" s="31">
        <v>51</v>
      </c>
      <c r="F67" s="17">
        <f t="shared" ref="F67:F101" si="1">SUM(C67:E67)</f>
        <v>137</v>
      </c>
    </row>
    <row r="68" spans="1:6" x14ac:dyDescent="0.3">
      <c r="A68" s="17" t="s">
        <v>134</v>
      </c>
      <c r="B68" s="17" t="s">
        <v>72</v>
      </c>
      <c r="C68" s="17">
        <v>40</v>
      </c>
      <c r="D68" s="17">
        <v>14</v>
      </c>
      <c r="E68" s="31">
        <v>10</v>
      </c>
      <c r="F68" s="17">
        <f t="shared" si="1"/>
        <v>64</v>
      </c>
    </row>
    <row r="69" spans="1:6" x14ac:dyDescent="0.3">
      <c r="A69" s="17" t="s">
        <v>135</v>
      </c>
      <c r="B69" s="17" t="s">
        <v>64</v>
      </c>
      <c r="C69" s="17">
        <v>40</v>
      </c>
      <c r="D69" s="17">
        <v>7</v>
      </c>
      <c r="E69" s="31">
        <v>57</v>
      </c>
      <c r="F69" s="17">
        <f t="shared" si="1"/>
        <v>104</v>
      </c>
    </row>
    <row r="70" spans="1:6" x14ac:dyDescent="0.3">
      <c r="A70" s="17" t="s">
        <v>136</v>
      </c>
      <c r="B70" s="17" t="s">
        <v>64</v>
      </c>
      <c r="C70" s="17">
        <v>35</v>
      </c>
      <c r="D70" s="17">
        <v>58</v>
      </c>
      <c r="E70" s="31">
        <v>23</v>
      </c>
      <c r="F70" s="17">
        <f t="shared" si="1"/>
        <v>116</v>
      </c>
    </row>
    <row r="71" spans="1:6" x14ac:dyDescent="0.3">
      <c r="A71" s="17" t="s">
        <v>137</v>
      </c>
      <c r="B71" s="17" t="s">
        <v>70</v>
      </c>
      <c r="C71" s="17">
        <v>35</v>
      </c>
      <c r="D71" s="17">
        <v>31</v>
      </c>
      <c r="E71" s="31">
        <v>60</v>
      </c>
      <c r="F71" s="17">
        <f t="shared" si="1"/>
        <v>126</v>
      </c>
    </row>
    <row r="72" spans="1:6" x14ac:dyDescent="0.3">
      <c r="A72" s="17" t="s">
        <v>138</v>
      </c>
      <c r="B72" s="17" t="s">
        <v>70</v>
      </c>
      <c r="C72" s="17">
        <v>35</v>
      </c>
      <c r="D72" s="17">
        <v>83</v>
      </c>
      <c r="E72" s="31">
        <v>22</v>
      </c>
      <c r="F72" s="17">
        <f t="shared" si="1"/>
        <v>140</v>
      </c>
    </row>
    <row r="73" spans="1:6" x14ac:dyDescent="0.3">
      <c r="A73" s="17" t="s">
        <v>139</v>
      </c>
      <c r="B73" s="17" t="s">
        <v>84</v>
      </c>
      <c r="C73" s="17">
        <v>33</v>
      </c>
      <c r="D73" s="17">
        <v>22</v>
      </c>
      <c r="E73" s="31">
        <v>22</v>
      </c>
      <c r="F73" s="17">
        <f t="shared" si="1"/>
        <v>77</v>
      </c>
    </row>
    <row r="74" spans="1:6" x14ac:dyDescent="0.3">
      <c r="A74" s="17" t="s">
        <v>140</v>
      </c>
      <c r="B74" s="17" t="s">
        <v>64</v>
      </c>
      <c r="C74" s="17">
        <v>32</v>
      </c>
      <c r="D74" s="17">
        <v>47</v>
      </c>
      <c r="E74" s="31">
        <v>74</v>
      </c>
      <c r="F74" s="17">
        <f t="shared" si="1"/>
        <v>153</v>
      </c>
    </row>
    <row r="75" spans="1:6" x14ac:dyDescent="0.3">
      <c r="A75" s="17" t="s">
        <v>141</v>
      </c>
      <c r="B75" s="17" t="s">
        <v>84</v>
      </c>
      <c r="C75" s="17">
        <v>31</v>
      </c>
      <c r="D75" s="17">
        <v>78</v>
      </c>
      <c r="E75" s="31">
        <v>55</v>
      </c>
      <c r="F75" s="17">
        <f t="shared" si="1"/>
        <v>164</v>
      </c>
    </row>
    <row r="76" spans="1:6" x14ac:dyDescent="0.3">
      <c r="A76" s="17" t="s">
        <v>142</v>
      </c>
      <c r="B76" s="17" t="s">
        <v>84</v>
      </c>
      <c r="C76" s="17">
        <v>30</v>
      </c>
      <c r="D76" s="17">
        <v>76</v>
      </c>
      <c r="E76" s="31">
        <v>74</v>
      </c>
      <c r="F76" s="17">
        <f t="shared" si="1"/>
        <v>180</v>
      </c>
    </row>
    <row r="77" spans="1:6" x14ac:dyDescent="0.3">
      <c r="A77" s="17" t="s">
        <v>143</v>
      </c>
      <c r="B77" s="17" t="s">
        <v>70</v>
      </c>
      <c r="C77" s="17">
        <v>30</v>
      </c>
      <c r="D77" s="17">
        <v>22</v>
      </c>
      <c r="E77" s="31">
        <v>74</v>
      </c>
      <c r="F77" s="17">
        <f t="shared" si="1"/>
        <v>126</v>
      </c>
    </row>
    <row r="78" spans="1:6" x14ac:dyDescent="0.3">
      <c r="A78" s="17" t="s">
        <v>144</v>
      </c>
      <c r="B78" s="17" t="s">
        <v>64</v>
      </c>
      <c r="C78" s="17">
        <v>29</v>
      </c>
      <c r="D78" s="17">
        <v>66</v>
      </c>
      <c r="E78" s="31">
        <v>74</v>
      </c>
      <c r="F78" s="17">
        <f t="shared" si="1"/>
        <v>169</v>
      </c>
    </row>
    <row r="79" spans="1:6" x14ac:dyDescent="0.3">
      <c r="A79" s="17" t="s">
        <v>145</v>
      </c>
      <c r="B79" s="17" t="s">
        <v>84</v>
      </c>
      <c r="C79" s="17">
        <v>28</v>
      </c>
      <c r="D79" s="17">
        <v>47</v>
      </c>
      <c r="E79" s="31">
        <v>31</v>
      </c>
      <c r="F79" s="17">
        <f t="shared" si="1"/>
        <v>106</v>
      </c>
    </row>
    <row r="80" spans="1:6" x14ac:dyDescent="0.3">
      <c r="A80" s="17" t="s">
        <v>146</v>
      </c>
      <c r="B80" s="17" t="s">
        <v>70</v>
      </c>
      <c r="C80" s="17">
        <v>27</v>
      </c>
      <c r="D80" s="17">
        <v>20</v>
      </c>
      <c r="E80" s="31">
        <v>76</v>
      </c>
      <c r="F80" s="17">
        <f t="shared" si="1"/>
        <v>123</v>
      </c>
    </row>
    <row r="81" spans="1:6" x14ac:dyDescent="0.3">
      <c r="A81" s="17" t="s">
        <v>147</v>
      </c>
      <c r="B81" s="17" t="s">
        <v>84</v>
      </c>
      <c r="C81" s="17">
        <v>26</v>
      </c>
      <c r="D81" s="17">
        <v>97</v>
      </c>
      <c r="E81" s="31">
        <v>100</v>
      </c>
      <c r="F81" s="17">
        <f t="shared" si="1"/>
        <v>223</v>
      </c>
    </row>
    <row r="82" spans="1:6" x14ac:dyDescent="0.3">
      <c r="A82" s="17" t="s">
        <v>148</v>
      </c>
      <c r="B82" s="17" t="s">
        <v>64</v>
      </c>
      <c r="C82" s="17">
        <v>25</v>
      </c>
      <c r="D82" s="17">
        <v>76</v>
      </c>
      <c r="E82" s="31">
        <v>91</v>
      </c>
      <c r="F82" s="17">
        <f t="shared" si="1"/>
        <v>192</v>
      </c>
    </row>
    <row r="83" spans="1:6" x14ac:dyDescent="0.3">
      <c r="A83" s="17" t="s">
        <v>149</v>
      </c>
      <c r="B83" s="17" t="s">
        <v>64</v>
      </c>
      <c r="C83" s="17">
        <v>25</v>
      </c>
      <c r="D83" s="17">
        <v>13</v>
      </c>
      <c r="E83" s="31">
        <v>74</v>
      </c>
      <c r="F83" s="17">
        <f t="shared" si="1"/>
        <v>112</v>
      </c>
    </row>
    <row r="84" spans="1:6" x14ac:dyDescent="0.3">
      <c r="A84" s="17" t="s">
        <v>150</v>
      </c>
      <c r="B84" s="17" t="s">
        <v>64</v>
      </c>
      <c r="C84" s="17">
        <v>23</v>
      </c>
      <c r="D84" s="17">
        <v>9</v>
      </c>
      <c r="E84" s="31">
        <v>70</v>
      </c>
      <c r="F84" s="17">
        <f t="shared" si="1"/>
        <v>102</v>
      </c>
    </row>
    <row r="85" spans="1:6" x14ac:dyDescent="0.3">
      <c r="A85" s="17" t="s">
        <v>151</v>
      </c>
      <c r="B85" s="17" t="s">
        <v>64</v>
      </c>
      <c r="C85" s="17">
        <v>23</v>
      </c>
      <c r="D85" s="17">
        <v>84</v>
      </c>
      <c r="E85" s="31">
        <v>56</v>
      </c>
      <c r="F85" s="17">
        <f t="shared" si="1"/>
        <v>163</v>
      </c>
    </row>
    <row r="86" spans="1:6" x14ac:dyDescent="0.3">
      <c r="A86" s="17" t="s">
        <v>152</v>
      </c>
      <c r="B86" s="17" t="s">
        <v>64</v>
      </c>
      <c r="C86" s="17">
        <v>22</v>
      </c>
      <c r="D86" s="17">
        <v>24</v>
      </c>
      <c r="E86" s="31">
        <v>72</v>
      </c>
      <c r="F86" s="17">
        <f t="shared" si="1"/>
        <v>118</v>
      </c>
    </row>
    <row r="87" spans="1:6" x14ac:dyDescent="0.3">
      <c r="A87" s="17" t="s">
        <v>153</v>
      </c>
      <c r="B87" s="17" t="s">
        <v>64</v>
      </c>
      <c r="C87" s="17">
        <v>21</v>
      </c>
      <c r="D87" s="17">
        <v>21</v>
      </c>
      <c r="E87" s="31">
        <v>43</v>
      </c>
      <c r="F87" s="17">
        <f t="shared" si="1"/>
        <v>85</v>
      </c>
    </row>
    <row r="88" spans="1:6" x14ac:dyDescent="0.3">
      <c r="A88" s="17" t="s">
        <v>154</v>
      </c>
      <c r="B88" s="17" t="s">
        <v>84</v>
      </c>
      <c r="C88" s="17">
        <v>20</v>
      </c>
      <c r="D88" s="17">
        <v>13</v>
      </c>
      <c r="E88" s="31">
        <v>10</v>
      </c>
      <c r="F88" s="17">
        <f t="shared" si="1"/>
        <v>43</v>
      </c>
    </row>
    <row r="89" spans="1:6" x14ac:dyDescent="0.3">
      <c r="A89" s="17" t="s">
        <v>155</v>
      </c>
      <c r="B89" s="17" t="s">
        <v>64</v>
      </c>
      <c r="C89" s="17">
        <v>20</v>
      </c>
      <c r="D89" s="17">
        <v>26</v>
      </c>
      <c r="E89" s="31">
        <v>60</v>
      </c>
      <c r="F89" s="17">
        <f t="shared" si="1"/>
        <v>106</v>
      </c>
    </row>
    <row r="90" spans="1:6" x14ac:dyDescent="0.3">
      <c r="A90" s="17" t="s">
        <v>156</v>
      </c>
      <c r="B90" s="17" t="s">
        <v>70</v>
      </c>
      <c r="C90" s="17">
        <v>17</v>
      </c>
      <c r="D90" s="17">
        <v>75</v>
      </c>
      <c r="E90" s="31">
        <v>56</v>
      </c>
      <c r="F90" s="17">
        <f t="shared" si="1"/>
        <v>148</v>
      </c>
    </row>
    <row r="91" spans="1:6" x14ac:dyDescent="0.3">
      <c r="A91" s="17" t="s">
        <v>157</v>
      </c>
      <c r="B91" s="17" t="s">
        <v>64</v>
      </c>
      <c r="C91" s="17">
        <v>16</v>
      </c>
      <c r="D91" s="17">
        <v>34</v>
      </c>
      <c r="E91" s="31">
        <v>35</v>
      </c>
      <c r="F91" s="17">
        <f t="shared" si="1"/>
        <v>85</v>
      </c>
    </row>
    <row r="92" spans="1:6" x14ac:dyDescent="0.3">
      <c r="A92" s="17" t="s">
        <v>158</v>
      </c>
      <c r="B92" s="17" t="s">
        <v>64</v>
      </c>
      <c r="C92" s="17">
        <v>16</v>
      </c>
      <c r="D92" s="17">
        <v>73</v>
      </c>
      <c r="E92" s="31">
        <v>27</v>
      </c>
      <c r="F92" s="17">
        <f t="shared" si="1"/>
        <v>116</v>
      </c>
    </row>
    <row r="93" spans="1:6" x14ac:dyDescent="0.3">
      <c r="A93" s="17" t="s">
        <v>159</v>
      </c>
      <c r="B93" s="17" t="s">
        <v>72</v>
      </c>
      <c r="C93" s="17">
        <v>13</v>
      </c>
      <c r="D93" s="17">
        <v>12</v>
      </c>
      <c r="E93" s="31">
        <v>80</v>
      </c>
      <c r="F93" s="17">
        <f t="shared" si="1"/>
        <v>105</v>
      </c>
    </row>
    <row r="94" spans="1:6" x14ac:dyDescent="0.3">
      <c r="A94" s="17" t="s">
        <v>160</v>
      </c>
      <c r="B94" s="17" t="s">
        <v>84</v>
      </c>
      <c r="C94" s="17">
        <v>12</v>
      </c>
      <c r="D94" s="17">
        <v>92</v>
      </c>
      <c r="E94" s="31">
        <v>100</v>
      </c>
      <c r="F94" s="17">
        <f t="shared" si="1"/>
        <v>204</v>
      </c>
    </row>
    <row r="95" spans="1:6" x14ac:dyDescent="0.3">
      <c r="A95" s="17" t="s">
        <v>161</v>
      </c>
      <c r="B95" s="17" t="s">
        <v>72</v>
      </c>
      <c r="C95" s="17">
        <v>11</v>
      </c>
      <c r="D95" s="17">
        <v>30</v>
      </c>
      <c r="E95" s="31">
        <v>74</v>
      </c>
      <c r="F95" s="17">
        <f t="shared" si="1"/>
        <v>115</v>
      </c>
    </row>
    <row r="96" spans="1:6" x14ac:dyDescent="0.3">
      <c r="A96" s="17" t="s">
        <v>162</v>
      </c>
      <c r="B96" s="17" t="s">
        <v>70</v>
      </c>
      <c r="C96" s="17">
        <v>11</v>
      </c>
      <c r="D96" s="17">
        <v>75</v>
      </c>
      <c r="E96" s="31">
        <v>46</v>
      </c>
      <c r="F96" s="17">
        <f t="shared" si="1"/>
        <v>132</v>
      </c>
    </row>
    <row r="97" spans="1:6" x14ac:dyDescent="0.3">
      <c r="A97" s="17" t="s">
        <v>163</v>
      </c>
      <c r="B97" s="17" t="s">
        <v>84</v>
      </c>
      <c r="C97" s="17">
        <v>10</v>
      </c>
      <c r="D97" s="17">
        <v>25</v>
      </c>
      <c r="E97" s="31">
        <v>94</v>
      </c>
      <c r="F97" s="17">
        <f t="shared" si="1"/>
        <v>129</v>
      </c>
    </row>
    <row r="98" spans="1:6" x14ac:dyDescent="0.3">
      <c r="A98" s="17" t="s">
        <v>164</v>
      </c>
      <c r="B98" s="17" t="s">
        <v>84</v>
      </c>
      <c r="C98" s="17">
        <v>9</v>
      </c>
      <c r="D98" s="17">
        <v>47</v>
      </c>
      <c r="E98" s="31">
        <v>30</v>
      </c>
      <c r="F98" s="17">
        <f t="shared" si="1"/>
        <v>86</v>
      </c>
    </row>
    <row r="99" spans="1:6" x14ac:dyDescent="0.3">
      <c r="A99" s="17" t="s">
        <v>165</v>
      </c>
      <c r="B99" s="17" t="s">
        <v>64</v>
      </c>
      <c r="C99" s="17">
        <v>8</v>
      </c>
      <c r="D99" s="17">
        <v>77</v>
      </c>
      <c r="E99" s="31">
        <v>16</v>
      </c>
      <c r="F99" s="17">
        <f t="shared" si="1"/>
        <v>101</v>
      </c>
    </row>
    <row r="100" spans="1:6" x14ac:dyDescent="0.3">
      <c r="A100" s="17" t="s">
        <v>166</v>
      </c>
      <c r="B100" s="17" t="s">
        <v>64</v>
      </c>
      <c r="C100" s="17">
        <v>7</v>
      </c>
      <c r="D100" s="17">
        <v>38</v>
      </c>
      <c r="E100" s="31">
        <v>76</v>
      </c>
      <c r="F100" s="17">
        <f t="shared" si="1"/>
        <v>121</v>
      </c>
    </row>
    <row r="101" spans="1:6" x14ac:dyDescent="0.3">
      <c r="A101" s="17" t="s">
        <v>167</v>
      </c>
      <c r="B101" s="17" t="s">
        <v>64</v>
      </c>
      <c r="C101" s="17">
        <v>1</v>
      </c>
      <c r="D101" s="17">
        <v>10</v>
      </c>
      <c r="E101" s="31">
        <v>57</v>
      </c>
      <c r="F101" s="17">
        <f t="shared" si="1"/>
        <v>68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9AA7-CBA1-4D1D-990A-B79330CB9678}">
  <dimension ref="A1:I7"/>
  <sheetViews>
    <sheetView topLeftCell="A4" workbookViewId="0">
      <selection activeCell="J9" sqref="J9"/>
    </sheetView>
  </sheetViews>
  <sheetFormatPr defaultRowHeight="14.4" x14ac:dyDescent="0.3"/>
  <cols>
    <col min="1" max="1" width="12.21875" customWidth="1"/>
    <col min="2" max="2" width="13.5546875" customWidth="1"/>
    <col min="8" max="8" width="10.88671875" customWidth="1"/>
  </cols>
  <sheetData>
    <row r="1" spans="1:9" x14ac:dyDescent="0.3">
      <c r="A1" s="22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3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x14ac:dyDescent="0.3">
      <c r="A3" s="4" t="s">
        <v>12</v>
      </c>
      <c r="B3" s="5">
        <v>32</v>
      </c>
      <c r="C3" s="5">
        <v>32</v>
      </c>
      <c r="D3" s="5">
        <v>32</v>
      </c>
      <c r="E3" s="5">
        <v>32</v>
      </c>
      <c r="F3" s="5">
        <v>32</v>
      </c>
      <c r="G3" s="5"/>
      <c r="H3" s="5" t="s">
        <v>14</v>
      </c>
      <c r="I3" s="5">
        <f>SUM(B3:H3)</f>
        <v>160</v>
      </c>
    </row>
    <row r="4" spans="1:9" x14ac:dyDescent="0.3">
      <c r="A4" s="4" t="s">
        <v>13</v>
      </c>
      <c r="B4" s="5">
        <v>50</v>
      </c>
      <c r="C4" s="5">
        <v>45</v>
      </c>
      <c r="D4" s="5">
        <v>50</v>
      </c>
      <c r="E4" s="5">
        <v>55</v>
      </c>
      <c r="F4" s="5">
        <v>35</v>
      </c>
      <c r="G4" s="5">
        <v>50</v>
      </c>
      <c r="H4" s="5"/>
      <c r="I4" s="5">
        <f t="shared" ref="I4:I7" si="0">SUM(B4:H4)</f>
        <v>285</v>
      </c>
    </row>
    <row r="5" spans="1:9" x14ac:dyDescent="0.3">
      <c r="A5" s="4" t="s">
        <v>9</v>
      </c>
      <c r="B5" s="5">
        <v>30</v>
      </c>
      <c r="C5" s="5"/>
      <c r="D5" s="5"/>
      <c r="E5" s="5">
        <v>100</v>
      </c>
      <c r="F5" s="5"/>
      <c r="G5" s="5"/>
      <c r="H5" s="5"/>
      <c r="I5" s="5">
        <f t="shared" si="0"/>
        <v>130</v>
      </c>
    </row>
    <row r="6" spans="1:9" ht="15" thickBot="1" x14ac:dyDescent="0.35">
      <c r="A6" s="6" t="s">
        <v>10</v>
      </c>
      <c r="B6" s="7">
        <v>300</v>
      </c>
      <c r="C6" s="8"/>
      <c r="D6" s="7"/>
      <c r="E6" s="8">
        <v>300</v>
      </c>
      <c r="F6" s="8"/>
      <c r="G6" s="7">
        <v>500</v>
      </c>
      <c r="H6" s="8">
        <v>800</v>
      </c>
      <c r="I6" s="8">
        <f t="shared" si="0"/>
        <v>1900</v>
      </c>
    </row>
    <row r="7" spans="1:9" ht="15" thickTop="1" x14ac:dyDescent="0.3">
      <c r="A7" s="9" t="s">
        <v>11</v>
      </c>
      <c r="B7" s="10">
        <f>SUM(B3:B6)</f>
        <v>412</v>
      </c>
      <c r="C7" s="11">
        <f t="shared" ref="C7:H7" si="1">SUM(C3:C6)</f>
        <v>77</v>
      </c>
      <c r="D7" s="10">
        <f t="shared" si="1"/>
        <v>82</v>
      </c>
      <c r="E7" s="11">
        <f t="shared" si="1"/>
        <v>487</v>
      </c>
      <c r="F7" s="11">
        <f t="shared" si="1"/>
        <v>67</v>
      </c>
      <c r="G7" s="10">
        <f t="shared" si="1"/>
        <v>550</v>
      </c>
      <c r="H7" s="11">
        <f t="shared" si="1"/>
        <v>800</v>
      </c>
      <c r="I7" s="11">
        <f t="shared" si="0"/>
        <v>2475</v>
      </c>
    </row>
  </sheetData>
  <mergeCells count="1">
    <mergeCell ref="A1:I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90F0-B224-43A1-89DB-CCCABCAA65B8}">
  <dimension ref="A1:J101"/>
  <sheetViews>
    <sheetView topLeftCell="B1" workbookViewId="0">
      <selection activeCell="Q24" sqref="Q24"/>
    </sheetView>
  </sheetViews>
  <sheetFormatPr defaultRowHeight="14.4" x14ac:dyDescent="0.3"/>
  <cols>
    <col min="1" max="1" width="13.33203125" customWidth="1"/>
    <col min="2" max="2" width="14.5546875" customWidth="1"/>
    <col min="3" max="3" width="15.21875" customWidth="1"/>
    <col min="4" max="4" width="13.6640625" customWidth="1"/>
    <col min="6" max="6" width="13.44140625" customWidth="1"/>
    <col min="7" max="7" width="12.5546875" customWidth="1"/>
    <col min="8" max="8" width="14.5546875" customWidth="1"/>
    <col min="9" max="9" width="13" customWidth="1"/>
    <col min="10" max="10" width="13.5546875" customWidth="1"/>
  </cols>
  <sheetData>
    <row r="1" spans="1:10" x14ac:dyDescent="0.3">
      <c r="A1" s="19" t="s">
        <v>59</v>
      </c>
      <c r="B1" s="19" t="s">
        <v>60</v>
      </c>
      <c r="C1" s="19" t="s">
        <v>61</v>
      </c>
      <c r="D1" s="19" t="s">
        <v>62</v>
      </c>
      <c r="F1" s="21" t="s">
        <v>64</v>
      </c>
      <c r="G1" s="21" t="s">
        <v>84</v>
      </c>
      <c r="H1" s="21" t="s">
        <v>68</v>
      </c>
      <c r="I1" s="21" t="s">
        <v>70</v>
      </c>
      <c r="J1" s="21" t="s">
        <v>72</v>
      </c>
    </row>
    <row r="2" spans="1:10" x14ac:dyDescent="0.3">
      <c r="A2" s="17" t="s">
        <v>64</v>
      </c>
      <c r="B2" s="17">
        <v>100</v>
      </c>
      <c r="C2" s="17">
        <v>58</v>
      </c>
      <c r="D2" s="17">
        <v>74</v>
      </c>
      <c r="F2" s="3">
        <f>COUNTIF(A2:A101,"Майский")</f>
        <v>48</v>
      </c>
      <c r="G2" s="3">
        <f>COUNTIF(A2:A101,"Кировский")</f>
        <v>16</v>
      </c>
      <c r="H2" s="3">
        <f>COUNTIF(A2:A101,"Центральный")</f>
        <v>9</v>
      </c>
      <c r="I2" s="3">
        <f>COUNTIF(A2:A101,"Подгорный")</f>
        <v>16</v>
      </c>
      <c r="J2" s="3">
        <f>COUNTIF(A2:A101,"Заречный")</f>
        <v>11</v>
      </c>
    </row>
    <row r="3" spans="1:10" x14ac:dyDescent="0.3">
      <c r="A3" s="17" t="s">
        <v>64</v>
      </c>
      <c r="B3" s="17">
        <v>100</v>
      </c>
      <c r="C3" s="17">
        <v>80</v>
      </c>
      <c r="D3" s="17">
        <v>81</v>
      </c>
    </row>
    <row r="4" spans="1:10" x14ac:dyDescent="0.3">
      <c r="A4" s="17" t="s">
        <v>64</v>
      </c>
      <c r="B4" s="17">
        <v>99</v>
      </c>
      <c r="C4" s="17">
        <v>76</v>
      </c>
      <c r="D4" s="17">
        <v>63</v>
      </c>
    </row>
    <row r="5" spans="1:10" x14ac:dyDescent="0.3">
      <c r="A5" s="17" t="s">
        <v>68</v>
      </c>
      <c r="B5" s="17">
        <v>98</v>
      </c>
      <c r="C5" s="17">
        <v>86</v>
      </c>
      <c r="D5" s="17">
        <v>51</v>
      </c>
    </row>
    <row r="6" spans="1:10" x14ac:dyDescent="0.3">
      <c r="A6" s="17" t="s">
        <v>70</v>
      </c>
      <c r="B6" s="17">
        <v>97</v>
      </c>
      <c r="C6" s="17">
        <v>66</v>
      </c>
      <c r="D6" s="17">
        <v>47</v>
      </c>
    </row>
    <row r="7" spans="1:10" x14ac:dyDescent="0.3">
      <c r="A7" s="17" t="s">
        <v>72</v>
      </c>
      <c r="B7" s="17">
        <v>96</v>
      </c>
      <c r="C7" s="17">
        <v>98</v>
      </c>
      <c r="D7" s="17">
        <v>63</v>
      </c>
    </row>
    <row r="8" spans="1:10" x14ac:dyDescent="0.3">
      <c r="A8" s="17" t="s">
        <v>64</v>
      </c>
      <c r="B8" s="17">
        <v>96</v>
      </c>
      <c r="C8" s="17">
        <v>91</v>
      </c>
      <c r="D8" s="17">
        <v>30</v>
      </c>
    </row>
    <row r="9" spans="1:10" x14ac:dyDescent="0.3">
      <c r="A9" s="17" t="s">
        <v>68</v>
      </c>
      <c r="B9" s="17">
        <v>96</v>
      </c>
      <c r="C9" s="17">
        <v>42</v>
      </c>
      <c r="D9" s="17">
        <v>57</v>
      </c>
    </row>
    <row r="10" spans="1:10" x14ac:dyDescent="0.3">
      <c r="A10" s="17" t="s">
        <v>64</v>
      </c>
      <c r="B10" s="17">
        <v>94</v>
      </c>
      <c r="C10" s="17">
        <v>13</v>
      </c>
      <c r="D10" s="17">
        <v>46</v>
      </c>
    </row>
    <row r="11" spans="1:10" x14ac:dyDescent="0.3">
      <c r="A11" s="17" t="s">
        <v>64</v>
      </c>
      <c r="B11" s="17">
        <v>94</v>
      </c>
      <c r="C11" s="17">
        <v>100</v>
      </c>
      <c r="D11" s="17">
        <v>76</v>
      </c>
    </row>
    <row r="12" spans="1:10" x14ac:dyDescent="0.3">
      <c r="A12" s="17" t="s">
        <v>70</v>
      </c>
      <c r="B12" s="17">
        <v>94</v>
      </c>
      <c r="C12" s="17">
        <v>9</v>
      </c>
      <c r="D12" s="17">
        <v>51</v>
      </c>
    </row>
    <row r="13" spans="1:10" x14ac:dyDescent="0.3">
      <c r="A13" s="17" t="s">
        <v>64</v>
      </c>
      <c r="B13" s="17">
        <v>91</v>
      </c>
      <c r="C13" s="17">
        <v>36</v>
      </c>
      <c r="D13" s="17">
        <v>22</v>
      </c>
    </row>
    <row r="14" spans="1:10" x14ac:dyDescent="0.3">
      <c r="A14" s="17" t="s">
        <v>68</v>
      </c>
      <c r="B14" s="17">
        <v>91</v>
      </c>
      <c r="C14" s="17">
        <v>69</v>
      </c>
      <c r="D14" s="17">
        <v>32</v>
      </c>
    </row>
    <row r="15" spans="1:10" x14ac:dyDescent="0.3">
      <c r="A15" s="17" t="s">
        <v>64</v>
      </c>
      <c r="B15" s="17">
        <v>89</v>
      </c>
      <c r="C15" s="17">
        <v>71</v>
      </c>
      <c r="D15" s="17">
        <v>30</v>
      </c>
    </row>
    <row r="16" spans="1:10" x14ac:dyDescent="0.3">
      <c r="A16" s="17" t="s">
        <v>72</v>
      </c>
      <c r="B16" s="17">
        <v>86</v>
      </c>
      <c r="C16" s="17">
        <v>45</v>
      </c>
      <c r="D16" s="17">
        <v>70</v>
      </c>
    </row>
    <row r="17" spans="1:4" x14ac:dyDescent="0.3">
      <c r="A17" s="17" t="s">
        <v>64</v>
      </c>
      <c r="B17" s="17">
        <v>86</v>
      </c>
      <c r="C17" s="17">
        <v>44</v>
      </c>
      <c r="D17" s="17">
        <v>74</v>
      </c>
    </row>
    <row r="18" spans="1:4" x14ac:dyDescent="0.3">
      <c r="A18" s="17" t="s">
        <v>84</v>
      </c>
      <c r="B18" s="17">
        <v>82</v>
      </c>
      <c r="C18" s="17">
        <v>17</v>
      </c>
      <c r="D18" s="17">
        <v>80</v>
      </c>
    </row>
    <row r="19" spans="1:4" x14ac:dyDescent="0.3">
      <c r="A19" s="17" t="s">
        <v>64</v>
      </c>
      <c r="B19" s="17">
        <v>81</v>
      </c>
      <c r="C19" s="17">
        <v>33</v>
      </c>
      <c r="D19" s="17">
        <v>51</v>
      </c>
    </row>
    <row r="20" spans="1:4" x14ac:dyDescent="0.3">
      <c r="A20" s="17" t="s">
        <v>70</v>
      </c>
      <c r="B20" s="17">
        <v>81</v>
      </c>
      <c r="C20" s="17">
        <v>94</v>
      </c>
      <c r="D20" s="17">
        <v>28</v>
      </c>
    </row>
    <row r="21" spans="1:4" x14ac:dyDescent="0.3">
      <c r="A21" s="17" t="s">
        <v>68</v>
      </c>
      <c r="B21" s="17">
        <v>81</v>
      </c>
      <c r="C21" s="17">
        <v>81</v>
      </c>
      <c r="D21" s="17">
        <v>23</v>
      </c>
    </row>
    <row r="22" spans="1:4" x14ac:dyDescent="0.3">
      <c r="A22" s="17" t="s">
        <v>64</v>
      </c>
      <c r="B22" s="17">
        <v>80</v>
      </c>
      <c r="C22" s="17">
        <v>80</v>
      </c>
      <c r="D22" s="17">
        <v>30</v>
      </c>
    </row>
    <row r="23" spans="1:4" x14ac:dyDescent="0.3">
      <c r="A23" s="17" t="s">
        <v>64</v>
      </c>
      <c r="B23" s="17">
        <v>80</v>
      </c>
      <c r="C23" s="17">
        <v>84</v>
      </c>
      <c r="D23" s="17">
        <v>94</v>
      </c>
    </row>
    <row r="24" spans="1:4" x14ac:dyDescent="0.3">
      <c r="A24" s="17" t="s">
        <v>68</v>
      </c>
      <c r="B24" s="17">
        <v>77</v>
      </c>
      <c r="C24" s="17">
        <v>70</v>
      </c>
      <c r="D24" s="17">
        <v>74</v>
      </c>
    </row>
    <row r="25" spans="1:4" x14ac:dyDescent="0.3">
      <c r="A25" s="17" t="s">
        <v>84</v>
      </c>
      <c r="B25" s="17">
        <v>76</v>
      </c>
      <c r="C25" s="17">
        <v>86</v>
      </c>
      <c r="D25" s="17">
        <v>13</v>
      </c>
    </row>
    <row r="26" spans="1:4" x14ac:dyDescent="0.3">
      <c r="A26" s="17" t="s">
        <v>64</v>
      </c>
      <c r="B26" s="17">
        <v>76</v>
      </c>
      <c r="C26" s="17">
        <v>48</v>
      </c>
      <c r="D26" s="17">
        <v>94</v>
      </c>
    </row>
    <row r="27" spans="1:4" x14ac:dyDescent="0.3">
      <c r="A27" s="17" t="s">
        <v>64</v>
      </c>
      <c r="B27" s="17">
        <v>75</v>
      </c>
      <c r="C27" s="17">
        <v>97</v>
      </c>
      <c r="D27" s="17">
        <v>55</v>
      </c>
    </row>
    <row r="28" spans="1:4" x14ac:dyDescent="0.3">
      <c r="A28" s="17" t="s">
        <v>64</v>
      </c>
      <c r="B28" s="17">
        <v>75</v>
      </c>
      <c r="C28" s="17">
        <v>7</v>
      </c>
      <c r="D28" s="17">
        <v>72</v>
      </c>
    </row>
    <row r="29" spans="1:4" x14ac:dyDescent="0.3">
      <c r="A29" s="17" t="s">
        <v>64</v>
      </c>
      <c r="B29" s="17">
        <v>75</v>
      </c>
      <c r="C29" s="17">
        <v>78</v>
      </c>
      <c r="D29" s="17">
        <v>13</v>
      </c>
    </row>
    <row r="30" spans="1:4" x14ac:dyDescent="0.3">
      <c r="A30" s="17" t="s">
        <v>84</v>
      </c>
      <c r="B30" s="17">
        <v>74</v>
      </c>
      <c r="C30" s="17">
        <v>33</v>
      </c>
      <c r="D30" s="17">
        <v>56</v>
      </c>
    </row>
    <row r="31" spans="1:4" x14ac:dyDescent="0.3">
      <c r="A31" s="17" t="s">
        <v>84</v>
      </c>
      <c r="B31" s="17">
        <v>74</v>
      </c>
      <c r="C31" s="17">
        <v>73</v>
      </c>
      <c r="D31" s="17">
        <v>51</v>
      </c>
    </row>
    <row r="32" spans="1:4" x14ac:dyDescent="0.3">
      <c r="A32" s="17" t="s">
        <v>64</v>
      </c>
      <c r="B32" s="17">
        <v>74</v>
      </c>
      <c r="C32" s="17">
        <v>10</v>
      </c>
      <c r="D32" s="17">
        <v>16</v>
      </c>
    </row>
    <row r="33" spans="1:4" x14ac:dyDescent="0.3">
      <c r="A33" s="17" t="s">
        <v>70</v>
      </c>
      <c r="B33" s="17">
        <v>74</v>
      </c>
      <c r="C33" s="17">
        <v>74</v>
      </c>
      <c r="D33" s="17">
        <v>76</v>
      </c>
    </row>
    <row r="34" spans="1:4" x14ac:dyDescent="0.3">
      <c r="A34" s="17" t="s">
        <v>68</v>
      </c>
      <c r="B34" s="17">
        <v>74</v>
      </c>
      <c r="C34" s="17">
        <v>74</v>
      </c>
      <c r="D34" s="17">
        <v>57</v>
      </c>
    </row>
    <row r="35" spans="1:4" x14ac:dyDescent="0.3">
      <c r="A35" s="17" t="s">
        <v>68</v>
      </c>
      <c r="B35" s="17">
        <v>72</v>
      </c>
      <c r="C35" s="17">
        <v>99</v>
      </c>
      <c r="D35" s="17">
        <v>97</v>
      </c>
    </row>
    <row r="36" spans="1:4" x14ac:dyDescent="0.3">
      <c r="A36" s="17" t="s">
        <v>72</v>
      </c>
      <c r="B36" s="17">
        <v>71</v>
      </c>
      <c r="C36" s="17">
        <v>67</v>
      </c>
      <c r="D36" s="17">
        <v>94</v>
      </c>
    </row>
    <row r="37" spans="1:4" x14ac:dyDescent="0.3">
      <c r="A37" s="17" t="s">
        <v>64</v>
      </c>
      <c r="B37" s="17">
        <v>70</v>
      </c>
      <c r="C37" s="17">
        <v>56</v>
      </c>
      <c r="D37" s="17">
        <v>91</v>
      </c>
    </row>
    <row r="38" spans="1:4" x14ac:dyDescent="0.3">
      <c r="A38" s="17" t="s">
        <v>64</v>
      </c>
      <c r="B38" s="17">
        <v>69</v>
      </c>
      <c r="C38" s="17">
        <v>52</v>
      </c>
      <c r="D38" s="17">
        <v>51</v>
      </c>
    </row>
    <row r="39" spans="1:4" x14ac:dyDescent="0.3">
      <c r="A39" s="17" t="s">
        <v>72</v>
      </c>
      <c r="B39" s="17">
        <v>66</v>
      </c>
      <c r="C39" s="17">
        <v>7</v>
      </c>
      <c r="D39" s="17">
        <v>46</v>
      </c>
    </row>
    <row r="40" spans="1:4" x14ac:dyDescent="0.3">
      <c r="A40" s="17" t="s">
        <v>64</v>
      </c>
      <c r="B40" s="17">
        <v>66</v>
      </c>
      <c r="C40" s="17">
        <v>25</v>
      </c>
      <c r="D40" s="17">
        <v>31</v>
      </c>
    </row>
    <row r="41" spans="1:4" x14ac:dyDescent="0.3">
      <c r="A41" s="17" t="s">
        <v>64</v>
      </c>
      <c r="B41" s="17">
        <v>65</v>
      </c>
      <c r="C41" s="17">
        <v>79</v>
      </c>
      <c r="D41" s="17">
        <v>74</v>
      </c>
    </row>
    <row r="42" spans="1:4" x14ac:dyDescent="0.3">
      <c r="A42" s="17" t="s">
        <v>70</v>
      </c>
      <c r="B42" s="17">
        <v>65</v>
      </c>
      <c r="C42" s="17">
        <v>65</v>
      </c>
      <c r="D42" s="17">
        <v>70</v>
      </c>
    </row>
    <row r="43" spans="1:4" x14ac:dyDescent="0.3">
      <c r="A43" s="17" t="s">
        <v>64</v>
      </c>
      <c r="B43" s="17">
        <v>64</v>
      </c>
      <c r="C43" s="17">
        <v>8</v>
      </c>
      <c r="D43" s="17">
        <v>74</v>
      </c>
    </row>
    <row r="44" spans="1:4" x14ac:dyDescent="0.3">
      <c r="A44" s="17" t="s">
        <v>64</v>
      </c>
      <c r="B44" s="17">
        <v>63</v>
      </c>
      <c r="C44" s="17">
        <v>14</v>
      </c>
      <c r="D44" s="17">
        <v>27</v>
      </c>
    </row>
    <row r="45" spans="1:4" x14ac:dyDescent="0.3">
      <c r="A45" s="17" t="s">
        <v>70</v>
      </c>
      <c r="B45" s="17">
        <v>63</v>
      </c>
      <c r="C45" s="17">
        <v>80</v>
      </c>
      <c r="D45" s="17">
        <v>74</v>
      </c>
    </row>
    <row r="46" spans="1:4" x14ac:dyDescent="0.3">
      <c r="A46" s="17" t="s">
        <v>84</v>
      </c>
      <c r="B46" s="17">
        <v>61</v>
      </c>
      <c r="C46" s="17">
        <v>29</v>
      </c>
      <c r="D46" s="17">
        <v>80</v>
      </c>
    </row>
    <row r="47" spans="1:4" x14ac:dyDescent="0.3">
      <c r="A47" s="17" t="s">
        <v>84</v>
      </c>
      <c r="B47" s="17">
        <v>60</v>
      </c>
      <c r="C47" s="17">
        <v>7</v>
      </c>
      <c r="D47" s="17">
        <v>100</v>
      </c>
    </row>
    <row r="48" spans="1:4" x14ac:dyDescent="0.3">
      <c r="A48" s="17" t="s">
        <v>70</v>
      </c>
      <c r="B48" s="17">
        <v>60</v>
      </c>
      <c r="C48" s="17">
        <v>27</v>
      </c>
      <c r="D48" s="17">
        <v>47</v>
      </c>
    </row>
    <row r="49" spans="1:4" x14ac:dyDescent="0.3">
      <c r="A49" s="17" t="s">
        <v>64</v>
      </c>
      <c r="B49" s="17">
        <v>59</v>
      </c>
      <c r="C49" s="17">
        <v>94</v>
      </c>
      <c r="D49" s="17">
        <v>97</v>
      </c>
    </row>
    <row r="50" spans="1:4" x14ac:dyDescent="0.3">
      <c r="A50" s="17" t="s">
        <v>64</v>
      </c>
      <c r="B50" s="17">
        <v>58</v>
      </c>
      <c r="C50" s="17">
        <v>87</v>
      </c>
      <c r="D50" s="17">
        <v>47</v>
      </c>
    </row>
    <row r="51" spans="1:4" x14ac:dyDescent="0.3">
      <c r="A51" s="17" t="s">
        <v>70</v>
      </c>
      <c r="B51" s="17">
        <v>57</v>
      </c>
      <c r="C51" s="17">
        <v>57</v>
      </c>
      <c r="D51" s="17">
        <v>81</v>
      </c>
    </row>
    <row r="52" spans="1:4" x14ac:dyDescent="0.3">
      <c r="A52" s="17" t="s">
        <v>68</v>
      </c>
      <c r="B52" s="17">
        <v>57</v>
      </c>
      <c r="C52" s="17">
        <v>48</v>
      </c>
      <c r="D52" s="17">
        <v>30</v>
      </c>
    </row>
    <row r="53" spans="1:4" x14ac:dyDescent="0.3">
      <c r="A53" s="17" t="s">
        <v>64</v>
      </c>
      <c r="B53" s="17">
        <v>56</v>
      </c>
      <c r="C53" s="17">
        <v>56</v>
      </c>
      <c r="D53" s="17">
        <v>32</v>
      </c>
    </row>
    <row r="54" spans="1:4" x14ac:dyDescent="0.3">
      <c r="A54" s="17" t="s">
        <v>64</v>
      </c>
      <c r="B54" s="17">
        <v>55</v>
      </c>
      <c r="C54" s="17">
        <v>53</v>
      </c>
      <c r="D54" s="17">
        <v>63</v>
      </c>
    </row>
    <row r="55" spans="1:4" x14ac:dyDescent="0.3">
      <c r="A55" s="17" t="s">
        <v>70</v>
      </c>
      <c r="B55" s="17">
        <v>53</v>
      </c>
      <c r="C55" s="17">
        <v>42</v>
      </c>
      <c r="D55" s="17">
        <v>94</v>
      </c>
    </row>
    <row r="56" spans="1:4" x14ac:dyDescent="0.3">
      <c r="A56" s="17" t="s">
        <v>72</v>
      </c>
      <c r="B56" s="17">
        <v>52</v>
      </c>
      <c r="C56" s="17">
        <v>30</v>
      </c>
      <c r="D56" s="17">
        <v>60</v>
      </c>
    </row>
    <row r="57" spans="1:4" x14ac:dyDescent="0.3">
      <c r="A57" s="17" t="s">
        <v>72</v>
      </c>
      <c r="B57" s="17">
        <v>51</v>
      </c>
      <c r="C57" s="17">
        <v>28</v>
      </c>
      <c r="D57" s="17">
        <v>57</v>
      </c>
    </row>
    <row r="58" spans="1:4" x14ac:dyDescent="0.3">
      <c r="A58" s="17" t="s">
        <v>72</v>
      </c>
      <c r="B58" s="17">
        <v>51</v>
      </c>
      <c r="C58" s="17">
        <v>46</v>
      </c>
      <c r="D58" s="17">
        <v>35</v>
      </c>
    </row>
    <row r="59" spans="1:4" x14ac:dyDescent="0.3">
      <c r="A59" s="17" t="s">
        <v>64</v>
      </c>
      <c r="B59" s="17">
        <v>51</v>
      </c>
      <c r="C59" s="17">
        <v>84</v>
      </c>
      <c r="D59" s="17">
        <v>43</v>
      </c>
    </row>
    <row r="60" spans="1:4" x14ac:dyDescent="0.3">
      <c r="A60" s="17" t="s">
        <v>64</v>
      </c>
      <c r="B60" s="17">
        <v>51</v>
      </c>
      <c r="C60" s="17">
        <v>18</v>
      </c>
      <c r="D60" s="17">
        <v>27</v>
      </c>
    </row>
    <row r="61" spans="1:4" x14ac:dyDescent="0.3">
      <c r="A61" s="17" t="s">
        <v>72</v>
      </c>
      <c r="B61" s="17">
        <v>47</v>
      </c>
      <c r="C61" s="17">
        <v>58</v>
      </c>
      <c r="D61" s="17">
        <v>10</v>
      </c>
    </row>
    <row r="62" spans="1:4" x14ac:dyDescent="0.3">
      <c r="A62" s="17" t="s">
        <v>84</v>
      </c>
      <c r="B62" s="17">
        <v>47</v>
      </c>
      <c r="C62" s="17">
        <v>26</v>
      </c>
      <c r="D62" s="17">
        <v>32</v>
      </c>
    </row>
    <row r="63" spans="1:4" x14ac:dyDescent="0.3">
      <c r="A63" s="17" t="s">
        <v>68</v>
      </c>
      <c r="B63" s="17">
        <v>47</v>
      </c>
      <c r="C63" s="17">
        <v>74</v>
      </c>
      <c r="D63" s="17">
        <v>43</v>
      </c>
    </row>
    <row r="64" spans="1:4" x14ac:dyDescent="0.3">
      <c r="A64" s="17" t="s">
        <v>64</v>
      </c>
      <c r="B64" s="17">
        <v>46</v>
      </c>
      <c r="C64" s="17">
        <v>15</v>
      </c>
      <c r="D64" s="17">
        <v>91</v>
      </c>
    </row>
    <row r="65" spans="1:4" x14ac:dyDescent="0.3">
      <c r="A65" s="17" t="s">
        <v>70</v>
      </c>
      <c r="B65" s="17">
        <v>46</v>
      </c>
      <c r="C65" s="17">
        <v>36</v>
      </c>
      <c r="D65" s="17">
        <v>28</v>
      </c>
    </row>
    <row r="66" spans="1:4" x14ac:dyDescent="0.3">
      <c r="A66" s="17" t="s">
        <v>64</v>
      </c>
      <c r="B66" s="17">
        <v>45</v>
      </c>
      <c r="C66" s="17">
        <v>35</v>
      </c>
      <c r="D66" s="17">
        <v>55</v>
      </c>
    </row>
    <row r="67" spans="1:4" x14ac:dyDescent="0.3">
      <c r="A67" s="17" t="s">
        <v>64</v>
      </c>
      <c r="B67" s="17">
        <v>43</v>
      </c>
      <c r="C67" s="17">
        <v>43</v>
      </c>
      <c r="D67" s="17">
        <v>51</v>
      </c>
    </row>
    <row r="68" spans="1:4" x14ac:dyDescent="0.3">
      <c r="A68" s="17" t="s">
        <v>72</v>
      </c>
      <c r="B68" s="17">
        <v>40</v>
      </c>
      <c r="C68" s="17">
        <v>14</v>
      </c>
      <c r="D68" s="17">
        <v>10</v>
      </c>
    </row>
    <row r="69" spans="1:4" x14ac:dyDescent="0.3">
      <c r="A69" s="17" t="s">
        <v>64</v>
      </c>
      <c r="B69" s="17">
        <v>40</v>
      </c>
      <c r="C69" s="17">
        <v>7</v>
      </c>
      <c r="D69" s="17">
        <v>57</v>
      </c>
    </row>
    <row r="70" spans="1:4" x14ac:dyDescent="0.3">
      <c r="A70" s="17" t="s">
        <v>64</v>
      </c>
      <c r="B70" s="17">
        <v>35</v>
      </c>
      <c r="C70" s="17">
        <v>58</v>
      </c>
      <c r="D70" s="17">
        <v>23</v>
      </c>
    </row>
    <row r="71" spans="1:4" x14ac:dyDescent="0.3">
      <c r="A71" s="17" t="s">
        <v>70</v>
      </c>
      <c r="B71" s="17">
        <v>35</v>
      </c>
      <c r="C71" s="17">
        <v>31</v>
      </c>
      <c r="D71" s="17">
        <v>60</v>
      </c>
    </row>
    <row r="72" spans="1:4" x14ac:dyDescent="0.3">
      <c r="A72" s="17" t="s">
        <v>70</v>
      </c>
      <c r="B72" s="17">
        <v>35</v>
      </c>
      <c r="C72" s="17">
        <v>83</v>
      </c>
      <c r="D72" s="17">
        <v>22</v>
      </c>
    </row>
    <row r="73" spans="1:4" x14ac:dyDescent="0.3">
      <c r="A73" s="17" t="s">
        <v>84</v>
      </c>
      <c r="B73" s="17">
        <v>33</v>
      </c>
      <c r="C73" s="17">
        <v>22</v>
      </c>
      <c r="D73" s="17">
        <v>22</v>
      </c>
    </row>
    <row r="74" spans="1:4" x14ac:dyDescent="0.3">
      <c r="A74" s="17" t="s">
        <v>64</v>
      </c>
      <c r="B74" s="17">
        <v>32</v>
      </c>
      <c r="C74" s="17">
        <v>47</v>
      </c>
      <c r="D74" s="17">
        <v>74</v>
      </c>
    </row>
    <row r="75" spans="1:4" x14ac:dyDescent="0.3">
      <c r="A75" s="17" t="s">
        <v>84</v>
      </c>
      <c r="B75" s="17">
        <v>31</v>
      </c>
      <c r="C75" s="17">
        <v>78</v>
      </c>
      <c r="D75" s="17">
        <v>55</v>
      </c>
    </row>
    <row r="76" spans="1:4" x14ac:dyDescent="0.3">
      <c r="A76" s="17" t="s">
        <v>84</v>
      </c>
      <c r="B76" s="17">
        <v>30</v>
      </c>
      <c r="C76" s="17">
        <v>76</v>
      </c>
      <c r="D76" s="17">
        <v>74</v>
      </c>
    </row>
    <row r="77" spans="1:4" x14ac:dyDescent="0.3">
      <c r="A77" s="17" t="s">
        <v>70</v>
      </c>
      <c r="B77" s="17">
        <v>30</v>
      </c>
      <c r="C77" s="17">
        <v>22</v>
      </c>
      <c r="D77" s="17">
        <v>74</v>
      </c>
    </row>
    <row r="78" spans="1:4" x14ac:dyDescent="0.3">
      <c r="A78" s="17" t="s">
        <v>64</v>
      </c>
      <c r="B78" s="17">
        <v>29</v>
      </c>
      <c r="C78" s="17">
        <v>66</v>
      </c>
      <c r="D78" s="17">
        <v>74</v>
      </c>
    </row>
    <row r="79" spans="1:4" x14ac:dyDescent="0.3">
      <c r="A79" s="17" t="s">
        <v>84</v>
      </c>
      <c r="B79" s="17">
        <v>28</v>
      </c>
      <c r="C79" s="17">
        <v>47</v>
      </c>
      <c r="D79" s="17">
        <v>31</v>
      </c>
    </row>
    <row r="80" spans="1:4" x14ac:dyDescent="0.3">
      <c r="A80" s="17" t="s">
        <v>70</v>
      </c>
      <c r="B80" s="17">
        <v>27</v>
      </c>
      <c r="C80" s="17">
        <v>20</v>
      </c>
      <c r="D80" s="17">
        <v>76</v>
      </c>
    </row>
    <row r="81" spans="1:4" x14ac:dyDescent="0.3">
      <c r="A81" s="17" t="s">
        <v>84</v>
      </c>
      <c r="B81" s="17">
        <v>26</v>
      </c>
      <c r="C81" s="17">
        <v>97</v>
      </c>
      <c r="D81" s="17">
        <v>100</v>
      </c>
    </row>
    <row r="82" spans="1:4" x14ac:dyDescent="0.3">
      <c r="A82" s="17" t="s">
        <v>64</v>
      </c>
      <c r="B82" s="17">
        <v>25</v>
      </c>
      <c r="C82" s="17">
        <v>76</v>
      </c>
      <c r="D82" s="17">
        <v>91</v>
      </c>
    </row>
    <row r="83" spans="1:4" x14ac:dyDescent="0.3">
      <c r="A83" s="17" t="s">
        <v>64</v>
      </c>
      <c r="B83" s="17">
        <v>25</v>
      </c>
      <c r="C83" s="17">
        <v>13</v>
      </c>
      <c r="D83" s="17">
        <v>74</v>
      </c>
    </row>
    <row r="84" spans="1:4" x14ac:dyDescent="0.3">
      <c r="A84" s="17" t="s">
        <v>64</v>
      </c>
      <c r="B84" s="17">
        <v>23</v>
      </c>
      <c r="C84" s="17">
        <v>9</v>
      </c>
      <c r="D84" s="17">
        <v>70</v>
      </c>
    </row>
    <row r="85" spans="1:4" x14ac:dyDescent="0.3">
      <c r="A85" s="17" t="s">
        <v>64</v>
      </c>
      <c r="B85" s="17">
        <v>23</v>
      </c>
      <c r="C85" s="17">
        <v>84</v>
      </c>
      <c r="D85" s="17">
        <v>56</v>
      </c>
    </row>
    <row r="86" spans="1:4" x14ac:dyDescent="0.3">
      <c r="A86" s="17" t="s">
        <v>64</v>
      </c>
      <c r="B86" s="17">
        <v>22</v>
      </c>
      <c r="C86" s="17">
        <v>24</v>
      </c>
      <c r="D86" s="17">
        <v>72</v>
      </c>
    </row>
    <row r="87" spans="1:4" x14ac:dyDescent="0.3">
      <c r="A87" s="17" t="s">
        <v>64</v>
      </c>
      <c r="B87" s="17">
        <v>21</v>
      </c>
      <c r="C87" s="17">
        <v>21</v>
      </c>
      <c r="D87" s="17">
        <v>43</v>
      </c>
    </row>
    <row r="88" spans="1:4" x14ac:dyDescent="0.3">
      <c r="A88" s="17" t="s">
        <v>84</v>
      </c>
      <c r="B88" s="17">
        <v>20</v>
      </c>
      <c r="C88" s="17">
        <v>13</v>
      </c>
      <c r="D88" s="17">
        <v>10</v>
      </c>
    </row>
    <row r="89" spans="1:4" x14ac:dyDescent="0.3">
      <c r="A89" s="17" t="s">
        <v>64</v>
      </c>
      <c r="B89" s="17">
        <v>20</v>
      </c>
      <c r="C89" s="17">
        <v>26</v>
      </c>
      <c r="D89" s="17">
        <v>60</v>
      </c>
    </row>
    <row r="90" spans="1:4" x14ac:dyDescent="0.3">
      <c r="A90" s="17" t="s">
        <v>70</v>
      </c>
      <c r="B90" s="17">
        <v>17</v>
      </c>
      <c r="C90" s="17">
        <v>75</v>
      </c>
      <c r="D90" s="17">
        <v>56</v>
      </c>
    </row>
    <row r="91" spans="1:4" x14ac:dyDescent="0.3">
      <c r="A91" s="17" t="s">
        <v>64</v>
      </c>
      <c r="B91" s="17">
        <v>16</v>
      </c>
      <c r="C91" s="17">
        <v>34</v>
      </c>
      <c r="D91" s="17">
        <v>35</v>
      </c>
    </row>
    <row r="92" spans="1:4" x14ac:dyDescent="0.3">
      <c r="A92" s="17" t="s">
        <v>64</v>
      </c>
      <c r="B92" s="17">
        <v>16</v>
      </c>
      <c r="C92" s="17">
        <v>73</v>
      </c>
      <c r="D92" s="17">
        <v>27</v>
      </c>
    </row>
    <row r="93" spans="1:4" x14ac:dyDescent="0.3">
      <c r="A93" s="17" t="s">
        <v>72</v>
      </c>
      <c r="B93" s="17">
        <v>13</v>
      </c>
      <c r="C93" s="17">
        <v>12</v>
      </c>
      <c r="D93" s="17">
        <v>80</v>
      </c>
    </row>
    <row r="94" spans="1:4" x14ac:dyDescent="0.3">
      <c r="A94" s="17" t="s">
        <v>84</v>
      </c>
      <c r="B94" s="17">
        <v>12</v>
      </c>
      <c r="C94" s="17">
        <v>92</v>
      </c>
      <c r="D94" s="17">
        <v>100</v>
      </c>
    </row>
    <row r="95" spans="1:4" x14ac:dyDescent="0.3">
      <c r="A95" s="17" t="s">
        <v>72</v>
      </c>
      <c r="B95" s="17">
        <v>11</v>
      </c>
      <c r="C95" s="17">
        <v>30</v>
      </c>
      <c r="D95" s="17">
        <v>74</v>
      </c>
    </row>
    <row r="96" spans="1:4" x14ac:dyDescent="0.3">
      <c r="A96" s="17" t="s">
        <v>70</v>
      </c>
      <c r="B96" s="17">
        <v>11</v>
      </c>
      <c r="C96" s="17">
        <v>75</v>
      </c>
      <c r="D96" s="17">
        <v>46</v>
      </c>
    </row>
    <row r="97" spans="1:4" x14ac:dyDescent="0.3">
      <c r="A97" s="17" t="s">
        <v>84</v>
      </c>
      <c r="B97" s="17">
        <v>10</v>
      </c>
      <c r="C97" s="17">
        <v>25</v>
      </c>
      <c r="D97" s="17">
        <v>94</v>
      </c>
    </row>
    <row r="98" spans="1:4" x14ac:dyDescent="0.3">
      <c r="A98" s="17" t="s">
        <v>84</v>
      </c>
      <c r="B98" s="17">
        <v>9</v>
      </c>
      <c r="C98" s="17">
        <v>47</v>
      </c>
      <c r="D98" s="17">
        <v>30</v>
      </c>
    </row>
    <row r="99" spans="1:4" x14ac:dyDescent="0.3">
      <c r="A99" s="17" t="s">
        <v>64</v>
      </c>
      <c r="B99" s="17">
        <v>8</v>
      </c>
      <c r="C99" s="17">
        <v>77</v>
      </c>
      <c r="D99" s="17">
        <v>16</v>
      </c>
    </row>
    <row r="100" spans="1:4" x14ac:dyDescent="0.3">
      <c r="A100" s="17" t="s">
        <v>64</v>
      </c>
      <c r="B100" s="17">
        <v>7</v>
      </c>
      <c r="C100" s="17">
        <v>38</v>
      </c>
      <c r="D100" s="17">
        <v>76</v>
      </c>
    </row>
    <row r="101" spans="1:4" x14ac:dyDescent="0.3">
      <c r="A101" s="17" t="s">
        <v>64</v>
      </c>
      <c r="B101" s="17">
        <v>1</v>
      </c>
      <c r="C101" s="17">
        <v>10</v>
      </c>
      <c r="D101" s="17">
        <v>57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F7D78-D293-4F8A-8DF5-F49A900B8F33}">
  <dimension ref="A1:H24"/>
  <sheetViews>
    <sheetView tabSelected="1" workbookViewId="0">
      <selection activeCell="U25" sqref="U25"/>
    </sheetView>
  </sheetViews>
  <sheetFormatPr defaultRowHeight="14.4" x14ac:dyDescent="0.3"/>
  <cols>
    <col min="3" max="3" width="3.5546875" customWidth="1"/>
    <col min="4" max="4" width="8.109375" customWidth="1"/>
    <col min="5" max="5" width="12.6640625" customWidth="1"/>
    <col min="6" max="6" width="3.21875" customWidth="1"/>
    <col min="8" max="8" width="11.5546875" customWidth="1"/>
  </cols>
  <sheetData>
    <row r="1" spans="1:8" x14ac:dyDescent="0.3">
      <c r="A1" s="23" t="s">
        <v>174</v>
      </c>
      <c r="B1" s="23"/>
      <c r="D1" s="23" t="s">
        <v>175</v>
      </c>
      <c r="E1" s="23"/>
      <c r="G1" s="23" t="s">
        <v>176</v>
      </c>
      <c r="H1" s="23"/>
    </row>
    <row r="2" spans="1:8" ht="16.2" x14ac:dyDescent="0.3">
      <c r="A2" s="23" t="s">
        <v>177</v>
      </c>
      <c r="B2" s="23"/>
      <c r="D2" s="23" t="s">
        <v>178</v>
      </c>
      <c r="E2" s="23"/>
      <c r="G2" s="23" t="s">
        <v>179</v>
      </c>
      <c r="H2" s="23"/>
    </row>
    <row r="3" spans="1:8" x14ac:dyDescent="0.3">
      <c r="A3" s="3" t="s">
        <v>180</v>
      </c>
      <c r="B3" s="3" t="s">
        <v>181</v>
      </c>
      <c r="D3" s="3" t="s">
        <v>180</v>
      </c>
      <c r="E3" s="3" t="s">
        <v>181</v>
      </c>
      <c r="G3" s="3" t="s">
        <v>180</v>
      </c>
      <c r="H3" s="3" t="s">
        <v>181</v>
      </c>
    </row>
    <row r="4" spans="1:8" x14ac:dyDescent="0.3">
      <c r="A4" s="3">
        <v>-10</v>
      </c>
      <c r="B4" s="3">
        <f>ABS(A4)</f>
        <v>10</v>
      </c>
      <c r="D4" s="3">
        <v>-5</v>
      </c>
      <c r="E4" s="3">
        <f>2*POWER(D4,2)+5*D4-10</f>
        <v>15</v>
      </c>
      <c r="G4" s="3">
        <v>-3.5</v>
      </c>
      <c r="H4" s="3">
        <f>G4*G4-2*ABS(G4)-3</f>
        <v>2.25</v>
      </c>
    </row>
    <row r="5" spans="1:8" x14ac:dyDescent="0.3">
      <c r="A5" s="3">
        <v>-9</v>
      </c>
      <c r="B5" s="3">
        <f t="shared" ref="B5:B24" si="0">ABS(A5)</f>
        <v>9</v>
      </c>
      <c r="D5" s="3">
        <v>-4.5</v>
      </c>
      <c r="E5" s="3">
        <f t="shared" ref="E5:E19" si="1">2*POWER(D5,2)+5*D5-10</f>
        <v>8</v>
      </c>
      <c r="G5" s="3">
        <v>-3</v>
      </c>
      <c r="H5" s="3">
        <f t="shared" ref="H5:H18" si="2">G5*G5-2*ABS(G5)-3</f>
        <v>0</v>
      </c>
    </row>
    <row r="6" spans="1:8" x14ac:dyDescent="0.3">
      <c r="A6" s="3">
        <v>-8</v>
      </c>
      <c r="B6" s="3">
        <f t="shared" si="0"/>
        <v>8</v>
      </c>
      <c r="D6" s="3">
        <v>-4</v>
      </c>
      <c r="E6" s="3">
        <f t="shared" si="1"/>
        <v>2</v>
      </c>
      <c r="G6" s="3">
        <v>-2.5</v>
      </c>
      <c r="H6" s="3">
        <f t="shared" si="2"/>
        <v>-1.75</v>
      </c>
    </row>
    <row r="7" spans="1:8" x14ac:dyDescent="0.3">
      <c r="A7" s="3">
        <v>-7</v>
      </c>
      <c r="B7" s="3">
        <f t="shared" si="0"/>
        <v>7</v>
      </c>
      <c r="D7" s="3">
        <v>-3.5</v>
      </c>
      <c r="E7" s="3">
        <f t="shared" si="1"/>
        <v>-3</v>
      </c>
      <c r="G7" s="3">
        <v>-2</v>
      </c>
      <c r="H7" s="3">
        <f t="shared" si="2"/>
        <v>-3</v>
      </c>
    </row>
    <row r="8" spans="1:8" x14ac:dyDescent="0.3">
      <c r="A8" s="3">
        <v>-6</v>
      </c>
      <c r="B8" s="3">
        <f t="shared" si="0"/>
        <v>6</v>
      </c>
      <c r="D8" s="3">
        <v>-3</v>
      </c>
      <c r="E8" s="3">
        <f t="shared" si="1"/>
        <v>-7</v>
      </c>
      <c r="G8" s="3">
        <v>-1.5</v>
      </c>
      <c r="H8" s="3">
        <f t="shared" si="2"/>
        <v>-3.75</v>
      </c>
    </row>
    <row r="9" spans="1:8" x14ac:dyDescent="0.3">
      <c r="A9" s="3">
        <v>-5</v>
      </c>
      <c r="B9" s="3">
        <f t="shared" si="0"/>
        <v>5</v>
      </c>
      <c r="D9" s="3">
        <v>-2.5</v>
      </c>
      <c r="E9" s="3">
        <f t="shared" si="1"/>
        <v>-10</v>
      </c>
      <c r="G9" s="3">
        <v>-1</v>
      </c>
      <c r="H9" s="3">
        <f t="shared" si="2"/>
        <v>-4</v>
      </c>
    </row>
    <row r="10" spans="1:8" x14ac:dyDescent="0.3">
      <c r="A10" s="3">
        <v>-4</v>
      </c>
      <c r="B10" s="3">
        <f t="shared" si="0"/>
        <v>4</v>
      </c>
      <c r="D10" s="3">
        <v>-2</v>
      </c>
      <c r="E10" s="3">
        <f t="shared" si="1"/>
        <v>-12</v>
      </c>
      <c r="G10" s="3">
        <v>-0.5</v>
      </c>
      <c r="H10" s="3">
        <f t="shared" si="2"/>
        <v>-3.75</v>
      </c>
    </row>
    <row r="11" spans="1:8" x14ac:dyDescent="0.3">
      <c r="A11" s="3">
        <v>-3</v>
      </c>
      <c r="B11" s="3">
        <f t="shared" si="0"/>
        <v>3</v>
      </c>
      <c r="D11" s="3">
        <v>-1.5</v>
      </c>
      <c r="E11" s="3">
        <f t="shared" si="1"/>
        <v>-13</v>
      </c>
      <c r="G11" s="3">
        <v>0</v>
      </c>
      <c r="H11" s="3">
        <f t="shared" si="2"/>
        <v>-3</v>
      </c>
    </row>
    <row r="12" spans="1:8" x14ac:dyDescent="0.3">
      <c r="A12" s="3">
        <v>-2</v>
      </c>
      <c r="B12" s="3">
        <f t="shared" si="0"/>
        <v>2</v>
      </c>
      <c r="D12" s="3">
        <v>-1</v>
      </c>
      <c r="E12" s="3">
        <f t="shared" si="1"/>
        <v>-13</v>
      </c>
      <c r="G12" s="3">
        <v>0.5</v>
      </c>
      <c r="H12" s="3">
        <f t="shared" si="2"/>
        <v>-3.75</v>
      </c>
    </row>
    <row r="13" spans="1:8" x14ac:dyDescent="0.3">
      <c r="A13" s="3">
        <v>-1</v>
      </c>
      <c r="B13" s="3">
        <f t="shared" si="0"/>
        <v>1</v>
      </c>
      <c r="D13" s="3">
        <v>-0.5</v>
      </c>
      <c r="E13" s="3">
        <f t="shared" si="1"/>
        <v>-12</v>
      </c>
      <c r="G13" s="3">
        <v>1</v>
      </c>
      <c r="H13" s="3">
        <f t="shared" si="2"/>
        <v>-4</v>
      </c>
    </row>
    <row r="14" spans="1:8" x14ac:dyDescent="0.3">
      <c r="A14" s="3">
        <v>0</v>
      </c>
      <c r="B14" s="3">
        <f t="shared" si="0"/>
        <v>0</v>
      </c>
      <c r="D14" s="3">
        <v>0</v>
      </c>
      <c r="E14" s="3">
        <f t="shared" si="1"/>
        <v>-10</v>
      </c>
      <c r="G14" s="3">
        <v>1.5</v>
      </c>
      <c r="H14" s="3">
        <f t="shared" si="2"/>
        <v>-3.75</v>
      </c>
    </row>
    <row r="15" spans="1:8" x14ac:dyDescent="0.3">
      <c r="A15" s="3">
        <v>1</v>
      </c>
      <c r="B15" s="3">
        <f t="shared" si="0"/>
        <v>1</v>
      </c>
      <c r="D15" s="3">
        <v>0.5</v>
      </c>
      <c r="E15" s="3">
        <f t="shared" si="1"/>
        <v>-7</v>
      </c>
      <c r="G15" s="3">
        <v>2</v>
      </c>
      <c r="H15" s="3">
        <f t="shared" si="2"/>
        <v>-3</v>
      </c>
    </row>
    <row r="16" spans="1:8" x14ac:dyDescent="0.3">
      <c r="A16" s="3">
        <v>2</v>
      </c>
      <c r="B16" s="3">
        <f t="shared" si="0"/>
        <v>2</v>
      </c>
      <c r="D16" s="3">
        <v>1</v>
      </c>
      <c r="E16" s="3">
        <f t="shared" si="1"/>
        <v>-3</v>
      </c>
      <c r="G16" s="3">
        <v>2.5</v>
      </c>
      <c r="H16" s="3">
        <f t="shared" si="2"/>
        <v>-1.75</v>
      </c>
    </row>
    <row r="17" spans="1:8" x14ac:dyDescent="0.3">
      <c r="A17" s="3">
        <v>3</v>
      </c>
      <c r="B17" s="3">
        <f t="shared" si="0"/>
        <v>3</v>
      </c>
      <c r="D17" s="3">
        <v>1.5</v>
      </c>
      <c r="E17" s="3">
        <f t="shared" si="1"/>
        <v>2</v>
      </c>
      <c r="G17" s="3">
        <v>3</v>
      </c>
      <c r="H17" s="3">
        <f t="shared" si="2"/>
        <v>0</v>
      </c>
    </row>
    <row r="18" spans="1:8" x14ac:dyDescent="0.3">
      <c r="A18" s="3">
        <v>4</v>
      </c>
      <c r="B18" s="3">
        <f t="shared" si="0"/>
        <v>4</v>
      </c>
      <c r="D18" s="3">
        <v>2</v>
      </c>
      <c r="E18" s="3">
        <f t="shared" si="1"/>
        <v>8</v>
      </c>
      <c r="G18" s="3">
        <v>3.5</v>
      </c>
      <c r="H18" s="3">
        <f t="shared" si="2"/>
        <v>2.25</v>
      </c>
    </row>
    <row r="19" spans="1:8" x14ac:dyDescent="0.3">
      <c r="A19" s="3">
        <v>5</v>
      </c>
      <c r="B19" s="3">
        <f t="shared" si="0"/>
        <v>5</v>
      </c>
      <c r="D19" s="3">
        <v>2.5</v>
      </c>
      <c r="E19" s="3">
        <f t="shared" si="1"/>
        <v>15</v>
      </c>
      <c r="G19" s="3"/>
      <c r="H19" s="3"/>
    </row>
    <row r="20" spans="1:8" x14ac:dyDescent="0.3">
      <c r="A20" s="3">
        <v>6</v>
      </c>
      <c r="B20" s="3">
        <f t="shared" si="0"/>
        <v>6</v>
      </c>
      <c r="D20" s="3"/>
      <c r="E20" s="3"/>
      <c r="G20" s="3"/>
      <c r="H20" s="3"/>
    </row>
    <row r="21" spans="1:8" x14ac:dyDescent="0.3">
      <c r="A21" s="3">
        <v>7</v>
      </c>
      <c r="B21" s="3">
        <f t="shared" si="0"/>
        <v>7</v>
      </c>
      <c r="D21" s="3"/>
      <c r="E21" s="3"/>
      <c r="G21" s="3"/>
      <c r="H21" s="3"/>
    </row>
    <row r="22" spans="1:8" x14ac:dyDescent="0.3">
      <c r="A22" s="3">
        <v>8</v>
      </c>
      <c r="B22" s="3">
        <f t="shared" si="0"/>
        <v>8</v>
      </c>
      <c r="D22" s="3"/>
      <c r="E22" s="3"/>
      <c r="G22" s="3"/>
      <c r="H22" s="3"/>
    </row>
    <row r="23" spans="1:8" x14ac:dyDescent="0.3">
      <c r="A23" s="3">
        <v>9</v>
      </c>
      <c r="B23" s="3">
        <f t="shared" si="0"/>
        <v>9</v>
      </c>
      <c r="D23" s="3"/>
      <c r="E23" s="3"/>
      <c r="G23" s="3"/>
      <c r="H23" s="3"/>
    </row>
    <row r="24" spans="1:8" x14ac:dyDescent="0.3">
      <c r="A24" s="3">
        <v>10</v>
      </c>
      <c r="B24" s="3">
        <f t="shared" si="0"/>
        <v>10</v>
      </c>
      <c r="D24" s="3"/>
      <c r="E24" s="3"/>
      <c r="G24" s="3"/>
      <c r="H24" s="3"/>
    </row>
  </sheetData>
  <mergeCells count="6">
    <mergeCell ref="A1:B1"/>
    <mergeCell ref="D1:E1"/>
    <mergeCell ref="G1:H1"/>
    <mergeCell ref="A2:B2"/>
    <mergeCell ref="D2:E2"/>
    <mergeCell ref="G2:H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AAC7A-0D48-4558-AC60-4C39C1EDBF41}">
  <dimension ref="A1:B5"/>
  <sheetViews>
    <sheetView workbookViewId="0">
      <selection activeCell="A15" sqref="A15"/>
    </sheetView>
  </sheetViews>
  <sheetFormatPr defaultRowHeight="14.4" x14ac:dyDescent="0.3"/>
  <cols>
    <col min="1" max="1" width="13.44140625" customWidth="1"/>
    <col min="2" max="2" width="18.88671875" customWidth="1"/>
  </cols>
  <sheetData>
    <row r="1" spans="1:2" x14ac:dyDescent="0.3">
      <c r="A1" s="3" t="s">
        <v>15</v>
      </c>
      <c r="B1" s="13">
        <f>$B$5*1024*1024*1024*8</f>
        <v>2293512536064</v>
      </c>
    </row>
    <row r="2" spans="1:2" x14ac:dyDescent="0.3">
      <c r="A2" s="3" t="s">
        <v>16</v>
      </c>
      <c r="B2" s="13">
        <f>$B$5*1024*1024*1024</f>
        <v>286689067008</v>
      </c>
    </row>
    <row r="3" spans="1:2" x14ac:dyDescent="0.3">
      <c r="A3" s="3" t="s">
        <v>17</v>
      </c>
      <c r="B3" s="13">
        <f>$B$5*1024*1024</f>
        <v>279969792</v>
      </c>
    </row>
    <row r="4" spans="1:2" x14ac:dyDescent="0.3">
      <c r="A4" s="3" t="s">
        <v>18</v>
      </c>
      <c r="B4" s="13">
        <f>$B$5*1024</f>
        <v>273408</v>
      </c>
    </row>
    <row r="5" spans="1:2" x14ac:dyDescent="0.3">
      <c r="A5" s="3" t="s">
        <v>19</v>
      </c>
      <c r="B5" s="1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88BD-C871-44A2-96F2-C12949862E17}">
  <dimension ref="A1:B12"/>
  <sheetViews>
    <sheetView workbookViewId="0">
      <selection activeCell="C13" sqref="C13"/>
    </sheetView>
  </sheetViews>
  <sheetFormatPr defaultRowHeight="14.4" x14ac:dyDescent="0.3"/>
  <cols>
    <col min="1" max="1" width="7.33203125" customWidth="1"/>
    <col min="2" max="2" width="15" customWidth="1"/>
  </cols>
  <sheetData>
    <row r="1" spans="1:2" x14ac:dyDescent="0.3">
      <c r="A1" s="25" t="s">
        <v>20</v>
      </c>
      <c r="B1" s="25"/>
    </row>
    <row r="2" spans="1:2" x14ac:dyDescent="0.3">
      <c r="A2" s="14" t="s">
        <v>21</v>
      </c>
      <c r="B2" s="14">
        <v>9</v>
      </c>
    </row>
    <row r="3" spans="1:2" x14ac:dyDescent="0.3">
      <c r="A3" s="3" t="s">
        <v>22</v>
      </c>
      <c r="B3" s="3" t="s">
        <v>23</v>
      </c>
    </row>
    <row r="4" spans="1:2" x14ac:dyDescent="0.3">
      <c r="A4" s="3">
        <v>1</v>
      </c>
      <c r="B4" s="3">
        <f>A4*$B$2</f>
        <v>9</v>
      </c>
    </row>
    <row r="5" spans="1:2" x14ac:dyDescent="0.3">
      <c r="A5" s="3">
        <v>2</v>
      </c>
      <c r="B5" s="3">
        <f t="shared" ref="B5:B12" si="0">A5*$B$2</f>
        <v>18</v>
      </c>
    </row>
    <row r="6" spans="1:2" x14ac:dyDescent="0.3">
      <c r="A6" s="3">
        <v>3</v>
      </c>
      <c r="B6" s="3">
        <f t="shared" si="0"/>
        <v>27</v>
      </c>
    </row>
    <row r="7" spans="1:2" x14ac:dyDescent="0.3">
      <c r="A7" s="3">
        <v>4</v>
      </c>
      <c r="B7" s="3">
        <f t="shared" si="0"/>
        <v>36</v>
      </c>
    </row>
    <row r="8" spans="1:2" x14ac:dyDescent="0.3">
      <c r="A8" s="3">
        <v>5</v>
      </c>
      <c r="B8" s="3">
        <f t="shared" si="0"/>
        <v>45</v>
      </c>
    </row>
    <row r="9" spans="1:2" x14ac:dyDescent="0.3">
      <c r="A9" s="3">
        <v>6</v>
      </c>
      <c r="B9" s="3">
        <f t="shared" si="0"/>
        <v>54</v>
      </c>
    </row>
    <row r="10" spans="1:2" x14ac:dyDescent="0.3">
      <c r="A10" s="3">
        <v>7</v>
      </c>
      <c r="B10" s="3">
        <f t="shared" si="0"/>
        <v>63</v>
      </c>
    </row>
    <row r="11" spans="1:2" x14ac:dyDescent="0.3">
      <c r="A11" s="3">
        <v>8</v>
      </c>
      <c r="B11" s="3">
        <f t="shared" si="0"/>
        <v>72</v>
      </c>
    </row>
    <row r="12" spans="1:2" x14ac:dyDescent="0.3">
      <c r="A12" s="3">
        <v>9</v>
      </c>
      <c r="B12" s="3">
        <f t="shared" si="0"/>
        <v>81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AFFBE-DF89-4D6D-879D-69032205B147}">
  <dimension ref="A1:J10"/>
  <sheetViews>
    <sheetView workbookViewId="0">
      <selection activeCell="B2" sqref="B2"/>
    </sheetView>
  </sheetViews>
  <sheetFormatPr defaultRowHeight="14.4" x14ac:dyDescent="0.3"/>
  <cols>
    <col min="1" max="1" width="4" customWidth="1"/>
  </cols>
  <sheetData>
    <row r="1" spans="1:10" x14ac:dyDescent="0.3">
      <c r="A1" s="14"/>
      <c r="B1" s="14">
        <v>1</v>
      </c>
      <c r="C1" s="14">
        <v>2</v>
      </c>
      <c r="D1" s="14">
        <v>3</v>
      </c>
      <c r="E1" s="14">
        <v>4</v>
      </c>
      <c r="F1" s="14">
        <v>5</v>
      </c>
      <c r="G1" s="14">
        <v>6</v>
      </c>
      <c r="H1" s="14">
        <v>7</v>
      </c>
      <c r="I1" s="14">
        <v>8</v>
      </c>
      <c r="J1" s="14">
        <v>9</v>
      </c>
    </row>
    <row r="2" spans="1:10" x14ac:dyDescent="0.3">
      <c r="A2" s="14">
        <v>1</v>
      </c>
      <c r="B2" s="3">
        <f>$A2*B$1</f>
        <v>1</v>
      </c>
      <c r="C2" s="3">
        <f t="shared" ref="C2:J2" si="0">$A2*C$1</f>
        <v>2</v>
      </c>
      <c r="D2" s="3">
        <f t="shared" si="0"/>
        <v>3</v>
      </c>
      <c r="E2" s="3">
        <f t="shared" si="0"/>
        <v>4</v>
      </c>
      <c r="F2" s="3">
        <f t="shared" si="0"/>
        <v>5</v>
      </c>
      <c r="G2" s="3">
        <f t="shared" si="0"/>
        <v>6</v>
      </c>
      <c r="H2" s="3">
        <f t="shared" si="0"/>
        <v>7</v>
      </c>
      <c r="I2" s="3">
        <f t="shared" si="0"/>
        <v>8</v>
      </c>
      <c r="J2" s="3">
        <f t="shared" si="0"/>
        <v>9</v>
      </c>
    </row>
    <row r="3" spans="1:10" x14ac:dyDescent="0.3">
      <c r="A3" s="14">
        <v>2</v>
      </c>
      <c r="B3" s="3">
        <f t="shared" ref="B3:J10" si="1">$A3*B$1</f>
        <v>2</v>
      </c>
      <c r="C3" s="3">
        <f t="shared" si="1"/>
        <v>4</v>
      </c>
      <c r="D3" s="3">
        <f t="shared" si="1"/>
        <v>6</v>
      </c>
      <c r="E3" s="3">
        <f t="shared" si="1"/>
        <v>8</v>
      </c>
      <c r="F3" s="3">
        <f t="shared" si="1"/>
        <v>10</v>
      </c>
      <c r="G3" s="3">
        <f t="shared" si="1"/>
        <v>12</v>
      </c>
      <c r="H3" s="3">
        <f t="shared" si="1"/>
        <v>14</v>
      </c>
      <c r="I3" s="3">
        <f t="shared" si="1"/>
        <v>16</v>
      </c>
      <c r="J3" s="3">
        <f t="shared" si="1"/>
        <v>18</v>
      </c>
    </row>
    <row r="4" spans="1:10" x14ac:dyDescent="0.3">
      <c r="A4" s="14">
        <v>3</v>
      </c>
      <c r="B4" s="3">
        <f t="shared" si="1"/>
        <v>3</v>
      </c>
      <c r="C4" s="3">
        <f t="shared" si="1"/>
        <v>6</v>
      </c>
      <c r="D4" s="3">
        <f t="shared" si="1"/>
        <v>9</v>
      </c>
      <c r="E4" s="3">
        <f t="shared" si="1"/>
        <v>12</v>
      </c>
      <c r="F4" s="3">
        <f t="shared" si="1"/>
        <v>15</v>
      </c>
      <c r="G4" s="3">
        <f t="shared" si="1"/>
        <v>18</v>
      </c>
      <c r="H4" s="3">
        <f t="shared" si="1"/>
        <v>21</v>
      </c>
      <c r="I4" s="3">
        <f t="shared" si="1"/>
        <v>24</v>
      </c>
      <c r="J4" s="3">
        <f t="shared" si="1"/>
        <v>27</v>
      </c>
    </row>
    <row r="5" spans="1:10" x14ac:dyDescent="0.3">
      <c r="A5" s="14">
        <v>4</v>
      </c>
      <c r="B5" s="3">
        <f t="shared" si="1"/>
        <v>4</v>
      </c>
      <c r="C5" s="3">
        <f t="shared" si="1"/>
        <v>8</v>
      </c>
      <c r="D5" s="3">
        <f t="shared" si="1"/>
        <v>12</v>
      </c>
      <c r="E5" s="3">
        <f t="shared" si="1"/>
        <v>16</v>
      </c>
      <c r="F5" s="3">
        <f t="shared" si="1"/>
        <v>20</v>
      </c>
      <c r="G5" s="3">
        <f t="shared" si="1"/>
        <v>24</v>
      </c>
      <c r="H5" s="3">
        <f t="shared" si="1"/>
        <v>28</v>
      </c>
      <c r="I5" s="3">
        <f t="shared" si="1"/>
        <v>32</v>
      </c>
      <c r="J5" s="3">
        <f t="shared" si="1"/>
        <v>36</v>
      </c>
    </row>
    <row r="6" spans="1:10" x14ac:dyDescent="0.3">
      <c r="A6" s="14">
        <v>5</v>
      </c>
      <c r="B6" s="3">
        <f t="shared" si="1"/>
        <v>5</v>
      </c>
      <c r="C6" s="3">
        <f t="shared" si="1"/>
        <v>10</v>
      </c>
      <c r="D6" s="3">
        <f t="shared" si="1"/>
        <v>15</v>
      </c>
      <c r="E6" s="3">
        <f t="shared" si="1"/>
        <v>20</v>
      </c>
      <c r="F6" s="3">
        <f t="shared" si="1"/>
        <v>25</v>
      </c>
      <c r="G6" s="3">
        <f t="shared" si="1"/>
        <v>30</v>
      </c>
      <c r="H6" s="3">
        <f t="shared" si="1"/>
        <v>35</v>
      </c>
      <c r="I6" s="3">
        <f t="shared" si="1"/>
        <v>40</v>
      </c>
      <c r="J6" s="3">
        <f t="shared" si="1"/>
        <v>45</v>
      </c>
    </row>
    <row r="7" spans="1:10" x14ac:dyDescent="0.3">
      <c r="A7" s="14">
        <v>6</v>
      </c>
      <c r="B7" s="3">
        <f t="shared" si="1"/>
        <v>6</v>
      </c>
      <c r="C7" s="3">
        <f t="shared" si="1"/>
        <v>12</v>
      </c>
      <c r="D7" s="3">
        <f t="shared" si="1"/>
        <v>18</v>
      </c>
      <c r="E7" s="3">
        <f t="shared" si="1"/>
        <v>24</v>
      </c>
      <c r="F7" s="3">
        <f t="shared" si="1"/>
        <v>30</v>
      </c>
      <c r="G7" s="3">
        <f t="shared" si="1"/>
        <v>36</v>
      </c>
      <c r="H7" s="3">
        <f t="shared" si="1"/>
        <v>42</v>
      </c>
      <c r="I7" s="3">
        <f t="shared" si="1"/>
        <v>48</v>
      </c>
      <c r="J7" s="3">
        <f t="shared" si="1"/>
        <v>54</v>
      </c>
    </row>
    <row r="8" spans="1:10" x14ac:dyDescent="0.3">
      <c r="A8" s="14">
        <v>7</v>
      </c>
      <c r="B8" s="3">
        <f t="shared" si="1"/>
        <v>7</v>
      </c>
      <c r="C8" s="3">
        <f t="shared" si="1"/>
        <v>14</v>
      </c>
      <c r="D8" s="3">
        <f t="shared" si="1"/>
        <v>21</v>
      </c>
      <c r="E8" s="3">
        <f t="shared" si="1"/>
        <v>28</v>
      </c>
      <c r="F8" s="3">
        <f t="shared" si="1"/>
        <v>35</v>
      </c>
      <c r="G8" s="3">
        <f t="shared" si="1"/>
        <v>42</v>
      </c>
      <c r="H8" s="3">
        <f t="shared" si="1"/>
        <v>49</v>
      </c>
      <c r="I8" s="3">
        <f t="shared" si="1"/>
        <v>56</v>
      </c>
      <c r="J8" s="3">
        <f t="shared" si="1"/>
        <v>63</v>
      </c>
    </row>
    <row r="9" spans="1:10" x14ac:dyDescent="0.3">
      <c r="A9" s="14">
        <v>8</v>
      </c>
      <c r="B9" s="3">
        <f t="shared" si="1"/>
        <v>8</v>
      </c>
      <c r="C9" s="3">
        <f t="shared" si="1"/>
        <v>16</v>
      </c>
      <c r="D9" s="3">
        <f t="shared" si="1"/>
        <v>24</v>
      </c>
      <c r="E9" s="3">
        <f t="shared" si="1"/>
        <v>32</v>
      </c>
      <c r="F9" s="3">
        <f t="shared" si="1"/>
        <v>40</v>
      </c>
      <c r="G9" s="3">
        <f t="shared" si="1"/>
        <v>48</v>
      </c>
      <c r="H9" s="3">
        <f t="shared" si="1"/>
        <v>56</v>
      </c>
      <c r="I9" s="3">
        <f t="shared" si="1"/>
        <v>64</v>
      </c>
      <c r="J9" s="3">
        <f t="shared" si="1"/>
        <v>72</v>
      </c>
    </row>
    <row r="10" spans="1:10" x14ac:dyDescent="0.3">
      <c r="A10" s="14">
        <v>9</v>
      </c>
      <c r="B10" s="3">
        <f t="shared" si="1"/>
        <v>9</v>
      </c>
      <c r="C10" s="3">
        <f t="shared" si="1"/>
        <v>18</v>
      </c>
      <c r="D10" s="3">
        <f t="shared" si="1"/>
        <v>27</v>
      </c>
      <c r="E10" s="3">
        <f t="shared" si="1"/>
        <v>36</v>
      </c>
      <c r="F10" s="3">
        <f t="shared" si="1"/>
        <v>45</v>
      </c>
      <c r="G10" s="3">
        <f t="shared" si="1"/>
        <v>54</v>
      </c>
      <c r="H10" s="3">
        <f t="shared" si="1"/>
        <v>63</v>
      </c>
      <c r="I10" s="3">
        <f t="shared" si="1"/>
        <v>72</v>
      </c>
      <c r="J10" s="3">
        <f t="shared" si="1"/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4A8C1-BDD9-4B39-9A3A-BB1D301C49AD}">
  <dimension ref="A1:D21"/>
  <sheetViews>
    <sheetView workbookViewId="0">
      <selection activeCell="G9" sqref="G9"/>
    </sheetView>
  </sheetViews>
  <sheetFormatPr defaultRowHeight="14.4" x14ac:dyDescent="0.3"/>
  <cols>
    <col min="1" max="1" width="3.77734375" customWidth="1"/>
  </cols>
  <sheetData>
    <row r="1" spans="1:4" x14ac:dyDescent="0.3">
      <c r="A1" s="3"/>
      <c r="B1" s="3">
        <v>1</v>
      </c>
      <c r="C1" s="3">
        <f>B1*B1</f>
        <v>1</v>
      </c>
      <c r="D1" s="3">
        <f>B1*2</f>
        <v>2</v>
      </c>
    </row>
    <row r="2" spans="1:4" x14ac:dyDescent="0.3">
      <c r="A2" s="3"/>
      <c r="B2" s="3">
        <v>2</v>
      </c>
      <c r="C2" s="3">
        <f t="shared" ref="C2:C20" si="0">B2*B2</f>
        <v>4</v>
      </c>
      <c r="D2" s="3">
        <f t="shared" ref="D2:D20" si="1">B2*2</f>
        <v>4</v>
      </c>
    </row>
    <row r="3" spans="1:4" x14ac:dyDescent="0.3">
      <c r="A3" s="3"/>
      <c r="B3" s="3">
        <v>3</v>
      </c>
      <c r="C3" s="3">
        <f t="shared" si="0"/>
        <v>9</v>
      </c>
      <c r="D3" s="3">
        <f t="shared" si="1"/>
        <v>6</v>
      </c>
    </row>
    <row r="4" spans="1:4" x14ac:dyDescent="0.3">
      <c r="A4" s="3"/>
      <c r="B4" s="3">
        <v>4</v>
      </c>
      <c r="C4" s="3">
        <f t="shared" si="0"/>
        <v>16</v>
      </c>
      <c r="D4" s="3">
        <f t="shared" si="1"/>
        <v>8</v>
      </c>
    </row>
    <row r="5" spans="1:4" x14ac:dyDescent="0.3">
      <c r="A5" s="3"/>
      <c r="B5" s="3">
        <v>5</v>
      </c>
      <c r="C5" s="3">
        <f t="shared" si="0"/>
        <v>25</v>
      </c>
      <c r="D5" s="3">
        <f t="shared" si="1"/>
        <v>10</v>
      </c>
    </row>
    <row r="6" spans="1:4" x14ac:dyDescent="0.3">
      <c r="A6" s="3"/>
      <c r="B6" s="3">
        <v>6</v>
      </c>
      <c r="C6" s="3">
        <f t="shared" si="0"/>
        <v>36</v>
      </c>
      <c r="D6" s="3">
        <f t="shared" si="1"/>
        <v>12</v>
      </c>
    </row>
    <row r="7" spans="1:4" x14ac:dyDescent="0.3">
      <c r="A7" s="3"/>
      <c r="B7" s="3">
        <v>7</v>
      </c>
      <c r="C7" s="3">
        <f t="shared" si="0"/>
        <v>49</v>
      </c>
      <c r="D7" s="3">
        <f t="shared" si="1"/>
        <v>14</v>
      </c>
    </row>
    <row r="8" spans="1:4" x14ac:dyDescent="0.3">
      <c r="A8" s="3"/>
      <c r="B8" s="3">
        <v>8</v>
      </c>
      <c r="C8" s="3">
        <f t="shared" si="0"/>
        <v>64</v>
      </c>
      <c r="D8" s="3">
        <f t="shared" si="1"/>
        <v>16</v>
      </c>
    </row>
    <row r="9" spans="1:4" x14ac:dyDescent="0.3">
      <c r="A9" s="3"/>
      <c r="B9" s="3">
        <v>9</v>
      </c>
      <c r="C9" s="3">
        <f t="shared" si="0"/>
        <v>81</v>
      </c>
      <c r="D9" s="3">
        <f t="shared" si="1"/>
        <v>18</v>
      </c>
    </row>
    <row r="10" spans="1:4" x14ac:dyDescent="0.3">
      <c r="A10" s="3"/>
      <c r="B10" s="3">
        <v>10</v>
      </c>
      <c r="C10" s="3">
        <f t="shared" si="0"/>
        <v>100</v>
      </c>
      <c r="D10" s="3">
        <f t="shared" si="1"/>
        <v>20</v>
      </c>
    </row>
    <row r="11" spans="1:4" x14ac:dyDescent="0.3">
      <c r="A11" s="3"/>
      <c r="B11" s="3">
        <v>11</v>
      </c>
      <c r="C11" s="3">
        <f t="shared" si="0"/>
        <v>121</v>
      </c>
      <c r="D11" s="3">
        <f t="shared" si="1"/>
        <v>22</v>
      </c>
    </row>
    <row r="12" spans="1:4" x14ac:dyDescent="0.3">
      <c r="A12" s="3"/>
      <c r="B12" s="3">
        <v>12</v>
      </c>
      <c r="C12" s="3">
        <f t="shared" si="0"/>
        <v>144</v>
      </c>
      <c r="D12" s="3">
        <f t="shared" si="1"/>
        <v>24</v>
      </c>
    </row>
    <row r="13" spans="1:4" x14ac:dyDescent="0.3">
      <c r="A13" s="3"/>
      <c r="B13" s="3">
        <v>13</v>
      </c>
      <c r="C13" s="3">
        <f t="shared" si="0"/>
        <v>169</v>
      </c>
      <c r="D13" s="3">
        <f t="shared" si="1"/>
        <v>26</v>
      </c>
    </row>
    <row r="14" spans="1:4" x14ac:dyDescent="0.3">
      <c r="A14" s="3"/>
      <c r="B14" s="3">
        <v>14</v>
      </c>
      <c r="C14" s="3">
        <f t="shared" si="0"/>
        <v>196</v>
      </c>
      <c r="D14" s="3">
        <f t="shared" si="1"/>
        <v>28</v>
      </c>
    </row>
    <row r="15" spans="1:4" x14ac:dyDescent="0.3">
      <c r="A15" s="3"/>
      <c r="B15" s="3">
        <v>15</v>
      </c>
      <c r="C15" s="3">
        <f t="shared" si="0"/>
        <v>225</v>
      </c>
      <c r="D15" s="3">
        <f t="shared" si="1"/>
        <v>30</v>
      </c>
    </row>
    <row r="16" spans="1:4" x14ac:dyDescent="0.3">
      <c r="A16" s="3"/>
      <c r="B16" s="3">
        <v>16</v>
      </c>
      <c r="C16" s="3">
        <f t="shared" si="0"/>
        <v>256</v>
      </c>
      <c r="D16" s="3">
        <f t="shared" si="1"/>
        <v>32</v>
      </c>
    </row>
    <row r="17" spans="1:4" x14ac:dyDescent="0.3">
      <c r="A17" s="3"/>
      <c r="B17" s="3">
        <v>17</v>
      </c>
      <c r="C17" s="3">
        <f t="shared" si="0"/>
        <v>289</v>
      </c>
      <c r="D17" s="3">
        <f t="shared" si="1"/>
        <v>34</v>
      </c>
    </row>
    <row r="18" spans="1:4" x14ac:dyDescent="0.3">
      <c r="A18" s="3"/>
      <c r="B18" s="3">
        <v>18</v>
      </c>
      <c r="C18" s="3">
        <f t="shared" si="0"/>
        <v>324</v>
      </c>
      <c r="D18" s="3">
        <f t="shared" si="1"/>
        <v>36</v>
      </c>
    </row>
    <row r="19" spans="1:4" x14ac:dyDescent="0.3">
      <c r="A19" s="3"/>
      <c r="B19" s="3">
        <v>19</v>
      </c>
      <c r="C19" s="3">
        <f t="shared" si="0"/>
        <v>361</v>
      </c>
      <c r="D19" s="3">
        <f t="shared" si="1"/>
        <v>38</v>
      </c>
    </row>
    <row r="20" spans="1:4" x14ac:dyDescent="0.3">
      <c r="A20" s="3"/>
      <c r="B20" s="3">
        <v>20</v>
      </c>
      <c r="C20" s="3">
        <f t="shared" si="0"/>
        <v>400</v>
      </c>
      <c r="D20" s="3">
        <f t="shared" si="1"/>
        <v>40</v>
      </c>
    </row>
    <row r="21" spans="1:4" x14ac:dyDescent="0.3">
      <c r="A21" s="3" t="s">
        <v>24</v>
      </c>
      <c r="B21" s="3">
        <f>SUM(B1:B20)</f>
        <v>210</v>
      </c>
      <c r="C21" s="3">
        <f>SUM(C1:C20)</f>
        <v>2870</v>
      </c>
      <c r="D21" s="3">
        <f>SUM(D1:D20)</f>
        <v>420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BEE05-5AE4-428E-9B9A-BF31654694CE}">
  <dimension ref="A1:D68"/>
  <sheetViews>
    <sheetView workbookViewId="0">
      <selection activeCell="B1" sqref="B1"/>
    </sheetView>
  </sheetViews>
  <sheetFormatPr defaultRowHeight="14.4" x14ac:dyDescent="0.3"/>
  <cols>
    <col min="1" max="1" width="9.6640625" customWidth="1"/>
    <col min="2" max="2" width="31.33203125" customWidth="1"/>
    <col min="3" max="3" width="22.44140625" customWidth="1"/>
  </cols>
  <sheetData>
    <row r="1" spans="1:2" ht="30" customHeight="1" x14ac:dyDescent="0.3">
      <c r="A1" s="26" t="s">
        <v>25</v>
      </c>
      <c r="B1" s="27" t="s">
        <v>26</v>
      </c>
    </row>
    <row r="2" spans="1:2" x14ac:dyDescent="0.3">
      <c r="A2" s="3">
        <v>1</v>
      </c>
      <c r="B2" s="13">
        <v>1</v>
      </c>
    </row>
    <row r="3" spans="1:2" x14ac:dyDescent="0.3">
      <c r="A3" s="3">
        <v>2</v>
      </c>
      <c r="B3" s="13">
        <f>2*B2+1</f>
        <v>3</v>
      </c>
    </row>
    <row r="4" spans="1:2" x14ac:dyDescent="0.3">
      <c r="A4" s="3">
        <v>3</v>
      </c>
      <c r="B4" s="13">
        <f t="shared" ref="B4:B64" si="0">2*B3+1</f>
        <v>7</v>
      </c>
    </row>
    <row r="5" spans="1:2" x14ac:dyDescent="0.3">
      <c r="A5" s="3">
        <v>4</v>
      </c>
      <c r="B5" s="13">
        <f t="shared" si="0"/>
        <v>15</v>
      </c>
    </row>
    <row r="6" spans="1:2" x14ac:dyDescent="0.3">
      <c r="A6" s="3">
        <v>5</v>
      </c>
      <c r="B6" s="13">
        <f t="shared" si="0"/>
        <v>31</v>
      </c>
    </row>
    <row r="7" spans="1:2" x14ac:dyDescent="0.3">
      <c r="A7" s="3">
        <v>6</v>
      </c>
      <c r="B7" s="13">
        <f t="shared" si="0"/>
        <v>63</v>
      </c>
    </row>
    <row r="8" spans="1:2" x14ac:dyDescent="0.3">
      <c r="A8" s="3">
        <v>7</v>
      </c>
      <c r="B8" s="13">
        <f t="shared" si="0"/>
        <v>127</v>
      </c>
    </row>
    <row r="9" spans="1:2" x14ac:dyDescent="0.3">
      <c r="A9" s="3">
        <v>8</v>
      </c>
      <c r="B9" s="13">
        <f t="shared" si="0"/>
        <v>255</v>
      </c>
    </row>
    <row r="10" spans="1:2" x14ac:dyDescent="0.3">
      <c r="A10" s="3">
        <v>9</v>
      </c>
      <c r="B10" s="13">
        <f t="shared" si="0"/>
        <v>511</v>
      </c>
    </row>
    <row r="11" spans="1:2" x14ac:dyDescent="0.3">
      <c r="A11" s="3">
        <v>10</v>
      </c>
      <c r="B11" s="13">
        <f t="shared" si="0"/>
        <v>1023</v>
      </c>
    </row>
    <row r="12" spans="1:2" x14ac:dyDescent="0.3">
      <c r="A12" s="3">
        <v>11</v>
      </c>
      <c r="B12" s="13">
        <f t="shared" si="0"/>
        <v>2047</v>
      </c>
    </row>
    <row r="13" spans="1:2" x14ac:dyDescent="0.3">
      <c r="A13" s="3">
        <v>12</v>
      </c>
      <c r="B13" s="13">
        <f t="shared" si="0"/>
        <v>4095</v>
      </c>
    </row>
    <row r="14" spans="1:2" x14ac:dyDescent="0.3">
      <c r="A14" s="3">
        <v>13</v>
      </c>
      <c r="B14" s="13">
        <f t="shared" si="0"/>
        <v>8191</v>
      </c>
    </row>
    <row r="15" spans="1:2" x14ac:dyDescent="0.3">
      <c r="A15" s="3">
        <v>14</v>
      </c>
      <c r="B15" s="13">
        <f t="shared" si="0"/>
        <v>16383</v>
      </c>
    </row>
    <row r="16" spans="1:2" x14ac:dyDescent="0.3">
      <c r="A16" s="3">
        <v>15</v>
      </c>
      <c r="B16" s="13">
        <f t="shared" si="0"/>
        <v>32767</v>
      </c>
    </row>
    <row r="17" spans="1:2" x14ac:dyDescent="0.3">
      <c r="A17" s="3">
        <v>16</v>
      </c>
      <c r="B17" s="13">
        <f t="shared" si="0"/>
        <v>65535</v>
      </c>
    </row>
    <row r="18" spans="1:2" x14ac:dyDescent="0.3">
      <c r="A18" s="3">
        <v>17</v>
      </c>
      <c r="B18" s="13">
        <f t="shared" si="0"/>
        <v>131071</v>
      </c>
    </row>
    <row r="19" spans="1:2" x14ac:dyDescent="0.3">
      <c r="A19" s="3">
        <v>18</v>
      </c>
      <c r="B19" s="13">
        <f t="shared" si="0"/>
        <v>262143</v>
      </c>
    </row>
    <row r="20" spans="1:2" x14ac:dyDescent="0.3">
      <c r="A20" s="3">
        <v>19</v>
      </c>
      <c r="B20" s="13">
        <f t="shared" si="0"/>
        <v>524287</v>
      </c>
    </row>
    <row r="21" spans="1:2" x14ac:dyDescent="0.3">
      <c r="A21" s="3">
        <v>20</v>
      </c>
      <c r="B21" s="13">
        <f t="shared" si="0"/>
        <v>1048575</v>
      </c>
    </row>
    <row r="22" spans="1:2" x14ac:dyDescent="0.3">
      <c r="A22" s="3">
        <v>21</v>
      </c>
      <c r="B22" s="13">
        <f t="shared" si="0"/>
        <v>2097151</v>
      </c>
    </row>
    <row r="23" spans="1:2" x14ac:dyDescent="0.3">
      <c r="A23" s="3">
        <v>22</v>
      </c>
      <c r="B23" s="13">
        <f t="shared" si="0"/>
        <v>4194303</v>
      </c>
    </row>
    <row r="24" spans="1:2" x14ac:dyDescent="0.3">
      <c r="A24" s="3">
        <v>23</v>
      </c>
      <c r="B24" s="13">
        <f t="shared" si="0"/>
        <v>8388607</v>
      </c>
    </row>
    <row r="25" spans="1:2" x14ac:dyDescent="0.3">
      <c r="A25" s="3">
        <v>24</v>
      </c>
      <c r="B25" s="13">
        <f t="shared" si="0"/>
        <v>16777215</v>
      </c>
    </row>
    <row r="26" spans="1:2" x14ac:dyDescent="0.3">
      <c r="A26" s="3">
        <v>25</v>
      </c>
      <c r="B26" s="13">
        <f t="shared" si="0"/>
        <v>33554431</v>
      </c>
    </row>
    <row r="27" spans="1:2" x14ac:dyDescent="0.3">
      <c r="A27" s="3">
        <v>26</v>
      </c>
      <c r="B27" s="13">
        <f t="shared" si="0"/>
        <v>67108863</v>
      </c>
    </row>
    <row r="28" spans="1:2" x14ac:dyDescent="0.3">
      <c r="A28" s="3">
        <v>27</v>
      </c>
      <c r="B28" s="13">
        <f t="shared" si="0"/>
        <v>134217727</v>
      </c>
    </row>
    <row r="29" spans="1:2" x14ac:dyDescent="0.3">
      <c r="A29" s="3">
        <v>28</v>
      </c>
      <c r="B29" s="13">
        <f t="shared" si="0"/>
        <v>268435455</v>
      </c>
    </row>
    <row r="30" spans="1:2" x14ac:dyDescent="0.3">
      <c r="A30" s="3">
        <v>29</v>
      </c>
      <c r="B30" s="13">
        <f t="shared" si="0"/>
        <v>536870911</v>
      </c>
    </row>
    <row r="31" spans="1:2" x14ac:dyDescent="0.3">
      <c r="A31" s="3">
        <v>30</v>
      </c>
      <c r="B31" s="13">
        <f t="shared" si="0"/>
        <v>1073741823</v>
      </c>
    </row>
    <row r="32" spans="1:2" x14ac:dyDescent="0.3">
      <c r="A32" s="3">
        <v>31</v>
      </c>
      <c r="B32" s="13">
        <f t="shared" si="0"/>
        <v>2147483647</v>
      </c>
    </row>
    <row r="33" spans="1:2" x14ac:dyDescent="0.3">
      <c r="A33" s="3">
        <v>32</v>
      </c>
      <c r="B33" s="13">
        <f t="shared" si="0"/>
        <v>4294967295</v>
      </c>
    </row>
    <row r="34" spans="1:2" x14ac:dyDescent="0.3">
      <c r="A34" s="3">
        <v>33</v>
      </c>
      <c r="B34" s="13">
        <f t="shared" si="0"/>
        <v>8589934591</v>
      </c>
    </row>
    <row r="35" spans="1:2" x14ac:dyDescent="0.3">
      <c r="A35" s="3">
        <v>34</v>
      </c>
      <c r="B35" s="13">
        <f t="shared" si="0"/>
        <v>17179869183</v>
      </c>
    </row>
    <row r="36" spans="1:2" x14ac:dyDescent="0.3">
      <c r="A36" s="3">
        <v>35</v>
      </c>
      <c r="B36" s="13">
        <f t="shared" si="0"/>
        <v>34359738367</v>
      </c>
    </row>
    <row r="37" spans="1:2" x14ac:dyDescent="0.3">
      <c r="A37" s="3">
        <v>36</v>
      </c>
      <c r="B37" s="13">
        <f t="shared" si="0"/>
        <v>68719476735</v>
      </c>
    </row>
    <row r="38" spans="1:2" x14ac:dyDescent="0.3">
      <c r="A38" s="3">
        <v>37</v>
      </c>
      <c r="B38" s="13">
        <f t="shared" si="0"/>
        <v>137438953471</v>
      </c>
    </row>
    <row r="39" spans="1:2" x14ac:dyDescent="0.3">
      <c r="A39" s="3">
        <v>38</v>
      </c>
      <c r="B39" s="13">
        <f t="shared" si="0"/>
        <v>274877906943</v>
      </c>
    </row>
    <row r="40" spans="1:2" x14ac:dyDescent="0.3">
      <c r="A40" s="3">
        <v>39</v>
      </c>
      <c r="B40" s="13">
        <f t="shared" si="0"/>
        <v>549755813887</v>
      </c>
    </row>
    <row r="41" spans="1:2" x14ac:dyDescent="0.3">
      <c r="A41" s="3">
        <v>40</v>
      </c>
      <c r="B41" s="13">
        <f t="shared" si="0"/>
        <v>1099511627775</v>
      </c>
    </row>
    <row r="42" spans="1:2" x14ac:dyDescent="0.3">
      <c r="A42" s="3">
        <v>41</v>
      </c>
      <c r="B42" s="13">
        <f t="shared" si="0"/>
        <v>2199023255551</v>
      </c>
    </row>
    <row r="43" spans="1:2" x14ac:dyDescent="0.3">
      <c r="A43" s="3">
        <v>42</v>
      </c>
      <c r="B43" s="13">
        <f t="shared" si="0"/>
        <v>4398046511103</v>
      </c>
    </row>
    <row r="44" spans="1:2" x14ac:dyDescent="0.3">
      <c r="A44" s="3">
        <v>43</v>
      </c>
      <c r="B44" s="13">
        <f t="shared" si="0"/>
        <v>8796093022207</v>
      </c>
    </row>
    <row r="45" spans="1:2" x14ac:dyDescent="0.3">
      <c r="A45" s="3">
        <v>44</v>
      </c>
      <c r="B45" s="13">
        <f t="shared" si="0"/>
        <v>17592186044415</v>
      </c>
    </row>
    <row r="46" spans="1:2" x14ac:dyDescent="0.3">
      <c r="A46" s="3">
        <v>45</v>
      </c>
      <c r="B46" s="13">
        <f t="shared" si="0"/>
        <v>35184372088831</v>
      </c>
    </row>
    <row r="47" spans="1:2" x14ac:dyDescent="0.3">
      <c r="A47" s="3">
        <v>46</v>
      </c>
      <c r="B47" s="13">
        <f t="shared" si="0"/>
        <v>70368744177663</v>
      </c>
    </row>
    <row r="48" spans="1:2" x14ac:dyDescent="0.3">
      <c r="A48" s="3">
        <v>47</v>
      </c>
      <c r="B48" s="13">
        <f t="shared" si="0"/>
        <v>140737488355327</v>
      </c>
    </row>
    <row r="49" spans="1:2" x14ac:dyDescent="0.3">
      <c r="A49" s="3">
        <v>48</v>
      </c>
      <c r="B49" s="13">
        <f t="shared" si="0"/>
        <v>281474976710655</v>
      </c>
    </row>
    <row r="50" spans="1:2" x14ac:dyDescent="0.3">
      <c r="A50" s="3">
        <v>49</v>
      </c>
      <c r="B50" s="13">
        <f t="shared" si="0"/>
        <v>562949953421311</v>
      </c>
    </row>
    <row r="51" spans="1:2" x14ac:dyDescent="0.3">
      <c r="A51" s="3">
        <v>50</v>
      </c>
      <c r="B51" s="13">
        <f t="shared" si="0"/>
        <v>1125899906842623</v>
      </c>
    </row>
    <row r="52" spans="1:2" x14ac:dyDescent="0.3">
      <c r="A52" s="3">
        <v>51</v>
      </c>
      <c r="B52" s="13">
        <f t="shared" si="0"/>
        <v>2251799813685247</v>
      </c>
    </row>
    <row r="53" spans="1:2" x14ac:dyDescent="0.3">
      <c r="A53" s="3">
        <v>52</v>
      </c>
      <c r="B53" s="13">
        <f t="shared" si="0"/>
        <v>4503599627370495</v>
      </c>
    </row>
    <row r="54" spans="1:2" x14ac:dyDescent="0.3">
      <c r="A54" s="3">
        <v>53</v>
      </c>
      <c r="B54" s="13">
        <f t="shared" si="0"/>
        <v>9007199254740991</v>
      </c>
    </row>
    <row r="55" spans="1:2" x14ac:dyDescent="0.3">
      <c r="A55" s="3">
        <v>54</v>
      </c>
      <c r="B55" s="13">
        <f t="shared" si="0"/>
        <v>1.8014398509481984E+16</v>
      </c>
    </row>
    <row r="56" spans="1:2" x14ac:dyDescent="0.3">
      <c r="A56" s="3">
        <v>55</v>
      </c>
      <c r="B56" s="13">
        <f t="shared" si="0"/>
        <v>3.6028797018963968E+16</v>
      </c>
    </row>
    <row r="57" spans="1:2" x14ac:dyDescent="0.3">
      <c r="A57" s="3">
        <v>56</v>
      </c>
      <c r="B57" s="13">
        <f t="shared" si="0"/>
        <v>7.2057594037927936E+16</v>
      </c>
    </row>
    <row r="58" spans="1:2" x14ac:dyDescent="0.3">
      <c r="A58" s="3">
        <v>57</v>
      </c>
      <c r="B58" s="13">
        <f t="shared" si="0"/>
        <v>1.4411518807585587E+17</v>
      </c>
    </row>
    <row r="59" spans="1:2" x14ac:dyDescent="0.3">
      <c r="A59" s="3">
        <v>58</v>
      </c>
      <c r="B59" s="13">
        <f t="shared" si="0"/>
        <v>2.8823037615171174E+17</v>
      </c>
    </row>
    <row r="60" spans="1:2" x14ac:dyDescent="0.3">
      <c r="A60" s="3">
        <v>59</v>
      </c>
      <c r="B60" s="13">
        <f t="shared" si="0"/>
        <v>5.7646075230342349E+17</v>
      </c>
    </row>
    <row r="61" spans="1:2" x14ac:dyDescent="0.3">
      <c r="A61" s="3">
        <v>60</v>
      </c>
      <c r="B61" s="13">
        <f t="shared" si="0"/>
        <v>1.152921504606847E+18</v>
      </c>
    </row>
    <row r="62" spans="1:2" x14ac:dyDescent="0.3">
      <c r="A62" s="3">
        <v>61</v>
      </c>
      <c r="B62" s="13">
        <f t="shared" si="0"/>
        <v>2.305843009213694E+18</v>
      </c>
    </row>
    <row r="63" spans="1:2" x14ac:dyDescent="0.3">
      <c r="A63" s="3">
        <v>62</v>
      </c>
      <c r="B63" s="13">
        <f t="shared" si="0"/>
        <v>4.6116860184273879E+18</v>
      </c>
    </row>
    <row r="64" spans="1:2" x14ac:dyDescent="0.3">
      <c r="A64" s="3">
        <v>63</v>
      </c>
      <c r="B64" s="13">
        <f t="shared" si="0"/>
        <v>9.2233720368547758E+18</v>
      </c>
    </row>
    <row r="65" spans="1:4" x14ac:dyDescent="0.3">
      <c r="A65" s="3">
        <v>64</v>
      </c>
      <c r="B65" s="15">
        <f>2*B64+1</f>
        <v>1.8446744073709552E+19</v>
      </c>
      <c r="C65" s="13">
        <f>B65/60/60</f>
        <v>5124095576030431</v>
      </c>
      <c r="D65" s="3" t="s">
        <v>27</v>
      </c>
    </row>
    <row r="66" spans="1:4" x14ac:dyDescent="0.3">
      <c r="C66" s="13">
        <f>C65/24</f>
        <v>213503982334601.28</v>
      </c>
      <c r="D66" s="3" t="s">
        <v>28</v>
      </c>
    </row>
    <row r="67" spans="1:4" x14ac:dyDescent="0.3">
      <c r="C67" s="13">
        <f>C66/366</f>
        <v>583344214028.96521</v>
      </c>
      <c r="D67" s="3" t="s">
        <v>29</v>
      </c>
    </row>
    <row r="68" spans="1:4" x14ac:dyDescent="0.3">
      <c r="C68" s="3">
        <f>C67/100</f>
        <v>5833442140.2896519</v>
      </c>
      <c r="D68" s="3" t="s">
        <v>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8499-E877-4016-943E-3CF1412E48D3}">
  <dimension ref="A1:C66"/>
  <sheetViews>
    <sheetView workbookViewId="0">
      <selection activeCell="C12" sqref="C12"/>
    </sheetView>
  </sheetViews>
  <sheetFormatPr defaultRowHeight="14.4" x14ac:dyDescent="0.3"/>
  <cols>
    <col min="1" max="1" width="14.33203125" customWidth="1"/>
    <col min="2" max="2" width="27.88671875" customWidth="1"/>
    <col min="3" max="3" width="33.21875" customWidth="1"/>
  </cols>
  <sheetData>
    <row r="1" spans="1:2" x14ac:dyDescent="0.3">
      <c r="A1" s="4" t="s">
        <v>182</v>
      </c>
      <c r="B1" s="4" t="s">
        <v>183</v>
      </c>
    </row>
    <row r="2" spans="1:2" x14ac:dyDescent="0.3">
      <c r="A2" s="3">
        <v>1</v>
      </c>
      <c r="B2" s="3">
        <v>1</v>
      </c>
    </row>
    <row r="3" spans="1:2" x14ac:dyDescent="0.3">
      <c r="A3" s="3">
        <v>2</v>
      </c>
      <c r="B3" s="13">
        <f>2*B2</f>
        <v>2</v>
      </c>
    </row>
    <row r="4" spans="1:2" x14ac:dyDescent="0.3">
      <c r="A4" s="3">
        <v>3</v>
      </c>
      <c r="B4" s="13">
        <f t="shared" ref="B4:B65" si="0">2*B3</f>
        <v>4</v>
      </c>
    </row>
    <row r="5" spans="1:2" x14ac:dyDescent="0.3">
      <c r="A5" s="3">
        <v>4</v>
      </c>
      <c r="B5" s="13">
        <f t="shared" si="0"/>
        <v>8</v>
      </c>
    </row>
    <row r="6" spans="1:2" x14ac:dyDescent="0.3">
      <c r="A6" s="3">
        <v>5</v>
      </c>
      <c r="B6" s="13">
        <f t="shared" si="0"/>
        <v>16</v>
      </c>
    </row>
    <row r="7" spans="1:2" x14ac:dyDescent="0.3">
      <c r="A7" s="3">
        <v>6</v>
      </c>
      <c r="B7" s="13">
        <f t="shared" si="0"/>
        <v>32</v>
      </c>
    </row>
    <row r="8" spans="1:2" x14ac:dyDescent="0.3">
      <c r="A8" s="3">
        <v>7</v>
      </c>
      <c r="B8" s="13">
        <f t="shared" si="0"/>
        <v>64</v>
      </c>
    </row>
    <row r="9" spans="1:2" x14ac:dyDescent="0.3">
      <c r="A9" s="3">
        <v>8</v>
      </c>
      <c r="B9" s="13">
        <f t="shared" si="0"/>
        <v>128</v>
      </c>
    </row>
    <row r="10" spans="1:2" x14ac:dyDescent="0.3">
      <c r="A10" s="3">
        <v>9</v>
      </c>
      <c r="B10" s="13">
        <f t="shared" si="0"/>
        <v>256</v>
      </c>
    </row>
    <row r="11" spans="1:2" x14ac:dyDescent="0.3">
      <c r="A11" s="3">
        <v>10</v>
      </c>
      <c r="B11" s="13">
        <f t="shared" si="0"/>
        <v>512</v>
      </c>
    </row>
    <row r="12" spans="1:2" x14ac:dyDescent="0.3">
      <c r="A12" s="3">
        <v>11</v>
      </c>
      <c r="B12" s="13">
        <f t="shared" si="0"/>
        <v>1024</v>
      </c>
    </row>
    <row r="13" spans="1:2" x14ac:dyDescent="0.3">
      <c r="A13" s="3">
        <v>12</v>
      </c>
      <c r="B13" s="13">
        <f t="shared" si="0"/>
        <v>2048</v>
      </c>
    </row>
    <row r="14" spans="1:2" x14ac:dyDescent="0.3">
      <c r="A14" s="3">
        <v>13</v>
      </c>
      <c r="B14" s="13">
        <f t="shared" si="0"/>
        <v>4096</v>
      </c>
    </row>
    <row r="15" spans="1:2" x14ac:dyDescent="0.3">
      <c r="A15" s="3">
        <v>14</v>
      </c>
      <c r="B15" s="13">
        <f t="shared" si="0"/>
        <v>8192</v>
      </c>
    </row>
    <row r="16" spans="1:2" x14ac:dyDescent="0.3">
      <c r="A16" s="3">
        <v>15</v>
      </c>
      <c r="B16" s="13">
        <f t="shared" si="0"/>
        <v>16384</v>
      </c>
    </row>
    <row r="17" spans="1:2" x14ac:dyDescent="0.3">
      <c r="A17" s="3">
        <v>16</v>
      </c>
      <c r="B17" s="13">
        <f t="shared" si="0"/>
        <v>32768</v>
      </c>
    </row>
    <row r="18" spans="1:2" x14ac:dyDescent="0.3">
      <c r="A18" s="3">
        <v>17</v>
      </c>
      <c r="B18" s="13">
        <f t="shared" si="0"/>
        <v>65536</v>
      </c>
    </row>
    <row r="19" spans="1:2" x14ac:dyDescent="0.3">
      <c r="A19" s="3">
        <v>18</v>
      </c>
      <c r="B19" s="13">
        <f t="shared" si="0"/>
        <v>131072</v>
      </c>
    </row>
    <row r="20" spans="1:2" x14ac:dyDescent="0.3">
      <c r="A20" s="3">
        <v>19</v>
      </c>
      <c r="B20" s="13">
        <f t="shared" si="0"/>
        <v>262144</v>
      </c>
    </row>
    <row r="21" spans="1:2" x14ac:dyDescent="0.3">
      <c r="A21" s="3">
        <v>20</v>
      </c>
      <c r="B21" s="13">
        <f t="shared" si="0"/>
        <v>524288</v>
      </c>
    </row>
    <row r="22" spans="1:2" x14ac:dyDescent="0.3">
      <c r="A22" s="3">
        <v>21</v>
      </c>
      <c r="B22" s="13">
        <f t="shared" si="0"/>
        <v>1048576</v>
      </c>
    </row>
    <row r="23" spans="1:2" x14ac:dyDescent="0.3">
      <c r="A23" s="3">
        <v>22</v>
      </c>
      <c r="B23" s="13">
        <f t="shared" si="0"/>
        <v>2097152</v>
      </c>
    </row>
    <row r="24" spans="1:2" x14ac:dyDescent="0.3">
      <c r="A24" s="3">
        <v>23</v>
      </c>
      <c r="B24" s="13">
        <f t="shared" si="0"/>
        <v>4194304</v>
      </c>
    </row>
    <row r="25" spans="1:2" x14ac:dyDescent="0.3">
      <c r="A25" s="3">
        <v>24</v>
      </c>
      <c r="B25" s="13">
        <f t="shared" si="0"/>
        <v>8388608</v>
      </c>
    </row>
    <row r="26" spans="1:2" x14ac:dyDescent="0.3">
      <c r="A26" s="3">
        <v>25</v>
      </c>
      <c r="B26" s="13">
        <f t="shared" si="0"/>
        <v>16777216</v>
      </c>
    </row>
    <row r="27" spans="1:2" x14ac:dyDescent="0.3">
      <c r="A27" s="3">
        <v>26</v>
      </c>
      <c r="B27" s="13">
        <f t="shared" si="0"/>
        <v>33554432</v>
      </c>
    </row>
    <row r="28" spans="1:2" x14ac:dyDescent="0.3">
      <c r="A28" s="3">
        <v>27</v>
      </c>
      <c r="B28" s="13">
        <f t="shared" si="0"/>
        <v>67108864</v>
      </c>
    </row>
    <row r="29" spans="1:2" x14ac:dyDescent="0.3">
      <c r="A29" s="3">
        <v>28</v>
      </c>
      <c r="B29" s="13">
        <f t="shared" si="0"/>
        <v>134217728</v>
      </c>
    </row>
    <row r="30" spans="1:2" x14ac:dyDescent="0.3">
      <c r="A30" s="3">
        <v>29</v>
      </c>
      <c r="B30" s="13">
        <f t="shared" si="0"/>
        <v>268435456</v>
      </c>
    </row>
    <row r="31" spans="1:2" x14ac:dyDescent="0.3">
      <c r="A31" s="3">
        <v>30</v>
      </c>
      <c r="B31" s="13">
        <f t="shared" si="0"/>
        <v>536870912</v>
      </c>
    </row>
    <row r="32" spans="1:2" x14ac:dyDescent="0.3">
      <c r="A32" s="3">
        <v>31</v>
      </c>
      <c r="B32" s="13">
        <f t="shared" si="0"/>
        <v>1073741824</v>
      </c>
    </row>
    <row r="33" spans="1:2" x14ac:dyDescent="0.3">
      <c r="A33" s="3">
        <v>32</v>
      </c>
      <c r="B33" s="13">
        <f t="shared" si="0"/>
        <v>2147483648</v>
      </c>
    </row>
    <row r="34" spans="1:2" x14ac:dyDescent="0.3">
      <c r="A34" s="3">
        <v>33</v>
      </c>
      <c r="B34" s="13">
        <f t="shared" si="0"/>
        <v>4294967296</v>
      </c>
    </row>
    <row r="35" spans="1:2" x14ac:dyDescent="0.3">
      <c r="A35" s="3">
        <v>34</v>
      </c>
      <c r="B35" s="13">
        <f t="shared" si="0"/>
        <v>8589934592</v>
      </c>
    </row>
    <row r="36" spans="1:2" x14ac:dyDescent="0.3">
      <c r="A36" s="3">
        <v>35</v>
      </c>
      <c r="B36" s="13">
        <f t="shared" si="0"/>
        <v>17179869184</v>
      </c>
    </row>
    <row r="37" spans="1:2" x14ac:dyDescent="0.3">
      <c r="A37" s="3">
        <v>36</v>
      </c>
      <c r="B37" s="13">
        <f t="shared" si="0"/>
        <v>34359738368</v>
      </c>
    </row>
    <row r="38" spans="1:2" x14ac:dyDescent="0.3">
      <c r="A38" s="3">
        <v>37</v>
      </c>
      <c r="B38" s="13">
        <f t="shared" si="0"/>
        <v>68719476736</v>
      </c>
    </row>
    <row r="39" spans="1:2" x14ac:dyDescent="0.3">
      <c r="A39" s="3">
        <v>38</v>
      </c>
      <c r="B39" s="13">
        <f t="shared" si="0"/>
        <v>137438953472</v>
      </c>
    </row>
    <row r="40" spans="1:2" x14ac:dyDescent="0.3">
      <c r="A40" s="3">
        <v>39</v>
      </c>
      <c r="B40" s="13">
        <f t="shared" si="0"/>
        <v>274877906944</v>
      </c>
    </row>
    <row r="41" spans="1:2" x14ac:dyDescent="0.3">
      <c r="A41" s="3">
        <v>40</v>
      </c>
      <c r="B41" s="13">
        <f t="shared" si="0"/>
        <v>549755813888</v>
      </c>
    </row>
    <row r="42" spans="1:2" x14ac:dyDescent="0.3">
      <c r="A42" s="3">
        <v>41</v>
      </c>
      <c r="B42" s="13">
        <f t="shared" si="0"/>
        <v>1099511627776</v>
      </c>
    </row>
    <row r="43" spans="1:2" x14ac:dyDescent="0.3">
      <c r="A43" s="3">
        <v>42</v>
      </c>
      <c r="B43" s="13">
        <f t="shared" si="0"/>
        <v>2199023255552</v>
      </c>
    </row>
    <row r="44" spans="1:2" x14ac:dyDescent="0.3">
      <c r="A44" s="3">
        <v>43</v>
      </c>
      <c r="B44" s="13">
        <f t="shared" si="0"/>
        <v>4398046511104</v>
      </c>
    </row>
    <row r="45" spans="1:2" x14ac:dyDescent="0.3">
      <c r="A45" s="3">
        <v>44</v>
      </c>
      <c r="B45" s="13">
        <f t="shared" si="0"/>
        <v>8796093022208</v>
      </c>
    </row>
    <row r="46" spans="1:2" x14ac:dyDescent="0.3">
      <c r="A46" s="3">
        <v>45</v>
      </c>
      <c r="B46" s="13">
        <f t="shared" si="0"/>
        <v>17592186044416</v>
      </c>
    </row>
    <row r="47" spans="1:2" x14ac:dyDescent="0.3">
      <c r="A47" s="3">
        <v>46</v>
      </c>
      <c r="B47" s="13">
        <f t="shared" si="0"/>
        <v>35184372088832</v>
      </c>
    </row>
    <row r="48" spans="1:2" x14ac:dyDescent="0.3">
      <c r="A48" s="3">
        <v>47</v>
      </c>
      <c r="B48" s="13">
        <f t="shared" si="0"/>
        <v>70368744177664</v>
      </c>
    </row>
    <row r="49" spans="1:2" x14ac:dyDescent="0.3">
      <c r="A49" s="3">
        <v>48</v>
      </c>
      <c r="B49" s="13">
        <f t="shared" si="0"/>
        <v>140737488355328</v>
      </c>
    </row>
    <row r="50" spans="1:2" x14ac:dyDescent="0.3">
      <c r="A50" s="3">
        <v>49</v>
      </c>
      <c r="B50" s="13">
        <f t="shared" si="0"/>
        <v>281474976710656</v>
      </c>
    </row>
    <row r="51" spans="1:2" x14ac:dyDescent="0.3">
      <c r="A51" s="3">
        <v>50</v>
      </c>
      <c r="B51" s="13">
        <f t="shared" si="0"/>
        <v>562949953421312</v>
      </c>
    </row>
    <row r="52" spans="1:2" x14ac:dyDescent="0.3">
      <c r="A52" s="3">
        <v>51</v>
      </c>
      <c r="B52" s="13">
        <f t="shared" si="0"/>
        <v>1125899906842624</v>
      </c>
    </row>
    <row r="53" spans="1:2" x14ac:dyDescent="0.3">
      <c r="A53" s="3">
        <v>52</v>
      </c>
      <c r="B53" s="13">
        <f t="shared" si="0"/>
        <v>2251799813685248</v>
      </c>
    </row>
    <row r="54" spans="1:2" x14ac:dyDescent="0.3">
      <c r="A54" s="3">
        <v>53</v>
      </c>
      <c r="B54" s="13">
        <f t="shared" si="0"/>
        <v>4503599627370496</v>
      </c>
    </row>
    <row r="55" spans="1:2" x14ac:dyDescent="0.3">
      <c r="A55" s="3">
        <v>54</v>
      </c>
      <c r="B55" s="13">
        <f t="shared" si="0"/>
        <v>9007199254740992</v>
      </c>
    </row>
    <row r="56" spans="1:2" x14ac:dyDescent="0.3">
      <c r="A56" s="3">
        <v>55</v>
      </c>
      <c r="B56" s="13">
        <f t="shared" si="0"/>
        <v>1.8014398509481984E+16</v>
      </c>
    </row>
    <row r="57" spans="1:2" x14ac:dyDescent="0.3">
      <c r="A57" s="3">
        <v>56</v>
      </c>
      <c r="B57" s="13">
        <f t="shared" si="0"/>
        <v>3.6028797018963968E+16</v>
      </c>
    </row>
    <row r="58" spans="1:2" x14ac:dyDescent="0.3">
      <c r="A58" s="3">
        <v>57</v>
      </c>
      <c r="B58" s="13">
        <f t="shared" si="0"/>
        <v>7.2057594037927936E+16</v>
      </c>
    </row>
    <row r="59" spans="1:2" x14ac:dyDescent="0.3">
      <c r="A59" s="3">
        <v>58</v>
      </c>
      <c r="B59" s="13">
        <f t="shared" si="0"/>
        <v>1.4411518807585587E+17</v>
      </c>
    </row>
    <row r="60" spans="1:2" x14ac:dyDescent="0.3">
      <c r="A60" s="3">
        <v>59</v>
      </c>
      <c r="B60" s="13">
        <f t="shared" si="0"/>
        <v>2.8823037615171174E+17</v>
      </c>
    </row>
    <row r="61" spans="1:2" x14ac:dyDescent="0.3">
      <c r="A61" s="3">
        <v>60</v>
      </c>
      <c r="B61" s="13">
        <f t="shared" si="0"/>
        <v>5.7646075230342349E+17</v>
      </c>
    </row>
    <row r="62" spans="1:2" x14ac:dyDescent="0.3">
      <c r="A62" s="3">
        <v>61</v>
      </c>
      <c r="B62" s="13">
        <f t="shared" si="0"/>
        <v>1.152921504606847E+18</v>
      </c>
    </row>
    <row r="63" spans="1:2" x14ac:dyDescent="0.3">
      <c r="A63" s="3">
        <v>62</v>
      </c>
      <c r="B63" s="13">
        <f t="shared" si="0"/>
        <v>2.305843009213694E+18</v>
      </c>
    </row>
    <row r="64" spans="1:2" x14ac:dyDescent="0.3">
      <c r="A64" s="3">
        <v>63</v>
      </c>
      <c r="B64" s="13">
        <f t="shared" si="0"/>
        <v>4.6116860184273879E+18</v>
      </c>
    </row>
    <row r="65" spans="1:3" x14ac:dyDescent="0.3">
      <c r="A65" s="3">
        <v>64</v>
      </c>
      <c r="B65" s="13">
        <f t="shared" si="0"/>
        <v>9.2233720368547758E+18</v>
      </c>
      <c r="C65" s="28" t="s">
        <v>31</v>
      </c>
    </row>
    <row r="66" spans="1:3" x14ac:dyDescent="0.3">
      <c r="A66" s="3"/>
      <c r="B66" s="13">
        <f>SUM(B2:B65)</f>
        <v>1.8446744073709552E+19</v>
      </c>
      <c r="C66" s="16">
        <f>B66/15000000</f>
        <v>1229782938247.3035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DA05-0062-47C9-8D6E-929569903AFB}">
  <dimension ref="A1:F6"/>
  <sheetViews>
    <sheetView workbookViewId="0">
      <selection activeCell="C9" sqref="C9"/>
    </sheetView>
  </sheetViews>
  <sheetFormatPr defaultRowHeight="14.4" x14ac:dyDescent="0.3"/>
  <cols>
    <col min="1" max="1" width="8.88671875" customWidth="1"/>
    <col min="2" max="2" width="6.33203125" customWidth="1"/>
    <col min="3" max="3" width="6.88671875" customWidth="1"/>
    <col min="4" max="4" width="7.21875" customWidth="1"/>
    <col min="5" max="5" width="30.21875" customWidth="1"/>
    <col min="6" max="6" width="18.5546875" customWidth="1"/>
  </cols>
  <sheetData>
    <row r="1" spans="1:6" x14ac:dyDescent="0.3">
      <c r="A1" s="24" t="s">
        <v>32</v>
      </c>
      <c r="B1" s="22" t="s">
        <v>33</v>
      </c>
      <c r="C1" s="22"/>
      <c r="D1" s="22"/>
    </row>
    <row r="2" spans="1:6" x14ac:dyDescent="0.3">
      <c r="A2" s="24"/>
      <c r="B2" s="1" t="s">
        <v>34</v>
      </c>
      <c r="C2" s="1" t="s">
        <v>35</v>
      </c>
      <c r="D2" s="1" t="s">
        <v>36</v>
      </c>
      <c r="E2" s="29" t="s">
        <v>37</v>
      </c>
      <c r="F2">
        <f>MAX(B3:D6)-MIN(B3:D6)</f>
        <v>9</v>
      </c>
    </row>
    <row r="3" spans="1:6" x14ac:dyDescent="0.3">
      <c r="A3" s="12">
        <v>1</v>
      </c>
      <c r="B3" s="2">
        <v>23</v>
      </c>
      <c r="C3" s="2">
        <v>19</v>
      </c>
      <c r="D3" s="2">
        <v>27</v>
      </c>
      <c r="E3" s="30" t="s">
        <v>38</v>
      </c>
      <c r="F3">
        <f>AVERAGE(B3:D6)</f>
        <v>22</v>
      </c>
    </row>
    <row r="4" spans="1:6" x14ac:dyDescent="0.3">
      <c r="A4" s="12">
        <v>2</v>
      </c>
      <c r="B4" s="2">
        <v>25</v>
      </c>
      <c r="C4" s="2">
        <v>26</v>
      </c>
      <c r="D4" s="2">
        <v>18</v>
      </c>
    </row>
    <row r="5" spans="1:6" x14ac:dyDescent="0.3">
      <c r="A5" s="12">
        <v>3</v>
      </c>
      <c r="B5" s="2">
        <v>20</v>
      </c>
      <c r="C5" s="2">
        <v>24</v>
      </c>
      <c r="D5" s="2">
        <v>21</v>
      </c>
    </row>
    <row r="6" spans="1:6" x14ac:dyDescent="0.3">
      <c r="A6" s="12">
        <v>4</v>
      </c>
      <c r="B6" s="2">
        <v>21</v>
      </c>
      <c r="C6" s="2">
        <v>18</v>
      </c>
      <c r="D6" s="2">
        <v>22</v>
      </c>
    </row>
  </sheetData>
  <mergeCells count="2">
    <mergeCell ref="A1:A2"/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D84E3-CB5C-424E-A41B-263313976202}">
  <dimension ref="A1:D11"/>
  <sheetViews>
    <sheetView workbookViewId="0">
      <selection activeCell="I24" sqref="I24"/>
    </sheetView>
  </sheetViews>
  <sheetFormatPr defaultRowHeight="14.4" x14ac:dyDescent="0.3"/>
  <cols>
    <col min="1" max="1" width="8" customWidth="1"/>
    <col min="2" max="2" width="10" customWidth="1"/>
    <col min="3" max="3" width="10.44140625" customWidth="1"/>
    <col min="4" max="4" width="13.77734375" customWidth="1"/>
  </cols>
  <sheetData>
    <row r="1" spans="1:4" x14ac:dyDescent="0.3">
      <c r="A1" s="14" t="s">
        <v>34</v>
      </c>
      <c r="B1" s="14" t="s">
        <v>39</v>
      </c>
      <c r="C1" s="14" t="s">
        <v>40</v>
      </c>
      <c r="D1" s="14" t="s">
        <v>41</v>
      </c>
    </row>
    <row r="2" spans="1:4" x14ac:dyDescent="0.3">
      <c r="A2" s="3">
        <v>0</v>
      </c>
      <c r="B2" s="3">
        <v>0</v>
      </c>
      <c r="C2" s="3">
        <f>IF(OR(A2,B2),1,0)</f>
        <v>0</v>
      </c>
      <c r="D2" s="3">
        <f>IF(C2=0,1,0)</f>
        <v>1</v>
      </c>
    </row>
    <row r="3" spans="1:4" x14ac:dyDescent="0.3">
      <c r="A3" s="3">
        <v>0</v>
      </c>
      <c r="B3" s="3">
        <v>1</v>
      </c>
      <c r="C3" s="3">
        <f t="shared" ref="C3:C5" si="0">IF(OR(A3,B3),1,0)</f>
        <v>1</v>
      </c>
      <c r="D3" s="3">
        <f t="shared" ref="D3:D5" si="1">IF(C3=0,1,0)</f>
        <v>0</v>
      </c>
    </row>
    <row r="4" spans="1:4" x14ac:dyDescent="0.3">
      <c r="A4" s="3">
        <v>1</v>
      </c>
      <c r="B4" s="3">
        <v>0</v>
      </c>
      <c r="C4" s="3">
        <f t="shared" si="0"/>
        <v>1</v>
      </c>
      <c r="D4" s="3">
        <f t="shared" si="1"/>
        <v>0</v>
      </c>
    </row>
    <row r="5" spans="1:4" x14ac:dyDescent="0.3">
      <c r="A5" s="3">
        <v>1</v>
      </c>
      <c r="B5" s="3">
        <v>1</v>
      </c>
      <c r="C5" s="3">
        <f t="shared" si="0"/>
        <v>1</v>
      </c>
      <c r="D5" s="3">
        <f t="shared" si="1"/>
        <v>0</v>
      </c>
    </row>
    <row r="7" spans="1:4" x14ac:dyDescent="0.3">
      <c r="A7" s="14" t="s">
        <v>34</v>
      </c>
      <c r="B7" s="14" t="s">
        <v>39</v>
      </c>
      <c r="C7" s="14" t="s">
        <v>40</v>
      </c>
      <c r="D7" s="14" t="s">
        <v>41</v>
      </c>
    </row>
    <row r="8" spans="1:4" x14ac:dyDescent="0.3">
      <c r="A8" s="3">
        <v>0</v>
      </c>
      <c r="B8" s="3">
        <v>0</v>
      </c>
      <c r="C8" s="3" t="b">
        <f>OR(A8,B8)</f>
        <v>0</v>
      </c>
      <c r="D8" s="3" t="b">
        <f>NOT(C8)</f>
        <v>1</v>
      </c>
    </row>
    <row r="9" spans="1:4" x14ac:dyDescent="0.3">
      <c r="A9" s="3">
        <v>0</v>
      </c>
      <c r="B9" s="3">
        <v>1</v>
      </c>
      <c r="C9" s="3" t="b">
        <f t="shared" ref="C9:C11" si="2">OR(A9,B9)</f>
        <v>1</v>
      </c>
      <c r="D9" s="3" t="b">
        <f t="shared" ref="D9:D11" si="3">NOT(C9)</f>
        <v>0</v>
      </c>
    </row>
    <row r="10" spans="1:4" x14ac:dyDescent="0.3">
      <c r="A10" s="3">
        <v>1</v>
      </c>
      <c r="B10" s="3">
        <v>0</v>
      </c>
      <c r="C10" s="3" t="b">
        <f t="shared" si="2"/>
        <v>1</v>
      </c>
      <c r="D10" s="3" t="b">
        <f t="shared" si="3"/>
        <v>0</v>
      </c>
    </row>
    <row r="11" spans="1:4" x14ac:dyDescent="0.3">
      <c r="A11" s="3">
        <v>1</v>
      </c>
      <c r="B11" s="3">
        <v>1</v>
      </c>
      <c r="C11" s="3" t="b">
        <f t="shared" si="2"/>
        <v>1</v>
      </c>
      <c r="D11" s="3" t="b">
        <f t="shared" si="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З_1</vt:lpstr>
      <vt:lpstr>3_2</vt:lpstr>
      <vt:lpstr>3_3</vt:lpstr>
      <vt:lpstr>3_4</vt:lpstr>
      <vt:lpstr>3_5</vt:lpstr>
      <vt:lpstr>3_6</vt:lpstr>
      <vt:lpstr>3_7</vt:lpstr>
      <vt:lpstr>3_8</vt:lpstr>
      <vt:lpstr>3_9</vt:lpstr>
      <vt:lpstr>3_10</vt:lpstr>
      <vt:lpstr>3_11</vt:lpstr>
      <vt:lpstr>3_12</vt:lpstr>
      <vt:lpstr>3_13</vt:lpstr>
      <vt:lpstr>3_14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2023-02-08T13:29:23Z</dcterms:created>
  <dcterms:modified xsi:type="dcterms:W3CDTF">2024-07-10T07:13:35Z</dcterms:modified>
</cp:coreProperties>
</file>